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28800" windowHeight="12915" activeTab="0"/>
  </bookViews>
  <sheets>
    <sheet name="XI.PLANOWANE KOSZTY" sheetId="1" r:id="rId1"/>
    <sheet name="PROGNOZA CEN I SPRZEDAŻ.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wsk_rent'!$A$1:$G$29</definedName>
    <definedName name="_xlnm.Print_Area" localSheetId="1">'PROGNOZA CEN I SPRZEDAŻ.'!$A$1:$L$29</definedName>
    <definedName name="_xlnm.Print_Area" localSheetId="2">'RZS'!$A$1:$G$48</definedName>
    <definedName name="_xlnm.Print_Area" localSheetId="0">'XI.PLANOWANE KOSZTY'!$A$1:$O$43</definedName>
    <definedName name="PrzN1">'NPV + wsk_rent'!$D$6</definedName>
    <definedName name="suma1">'XI.PLANOWANE KOSZTY'!$M$28</definedName>
    <definedName name="sumaN1">'PROGNOZA CEN I SPRZEDAŻ.'!#REF!</definedName>
    <definedName name="sumaN2">'PROGNOZA CEN I SPRZEDAŻ.'!#REF!</definedName>
    <definedName name="sumaN3">'PROGNOZA CEN I SPRZEDAŻ.'!#REF!</definedName>
    <definedName name="uzasadnienie">'PROGNOZA CEN I SPRZEDAŻ.'!$C$18</definedName>
  </definedNames>
  <calcPr fullCalcOnLoad="1"/>
</workbook>
</file>

<file path=xl/sharedStrings.xml><?xml version="1.0" encoding="utf-8"?>
<sst xmlns="http://schemas.openxmlformats.org/spreadsheetml/2006/main" count="149" uniqueCount="107">
  <si>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</si>
  <si>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</si>
  <si>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</si>
  <si>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</si>
  <si>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</si>
  <si>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</si>
  <si>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</si>
  <si>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</si>
  <si>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</si>
  <si>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</si>
  <si>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</si>
  <si>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</si>
  <si>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</si>
  <si>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</si>
  <si>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</si>
  <si>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</si>
  <si>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</si>
  <si>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</si>
  <si>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</si>
  <si>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</si>
  <si>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</si>
  <si>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</si>
  <si>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</si>
  <si>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</si>
  <si>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</si>
  <si>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</si>
  <si>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</si>
  <si>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</si>
  <si>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</si>
  <si>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</si>
  <si>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</si>
  <si>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</si>
  <si>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</si>
  <si>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</si>
  <si>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</si>
  <si>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1.</t>
  </si>
  <si>
    <t>wybierz z listy</t>
  </si>
  <si>
    <t>NPV 1. inwestycje dotyczące projektu</t>
  </si>
  <si>
    <t>wartość początkowa śr. Trwałych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</si>
  <si>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</si>
  <si>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</si>
  <si>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</si>
  <si>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</si>
  <si>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</si>
  <si>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</si>
  <si>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</si>
  <si>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</si>
  <si>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</si>
  <si>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</si>
  <si>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</si>
  <si>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</si>
  <si>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</si>
  <si>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</si>
  <si>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</si>
  <si>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</si>
  <si>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</si>
  <si>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</si>
  <si>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</si>
  <si>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</si>
  <si>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</si>
  <si>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</si>
  <si>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</si>
  <si>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</si>
  <si>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 xml:space="preserve">KATEGORIA KOSZTÓW – NAZWA KOSZTU
</t>
  </si>
  <si>
    <t>UZASADNIENIE KONIECZNOŚCI PONIESIENIA KOSZTU (ZWIĄZEK Z REALIZOWANYM PROJEKTEM)</t>
  </si>
  <si>
    <t>PARAMETRY TECHNICZNE I/LUB JAKOŚCIOWE (MIN. 3 MAX. 5)</t>
  </si>
  <si>
    <t>JEDNOSTKA MIARY</t>
  </si>
  <si>
    <t>ILOŚĆ</t>
  </si>
  <si>
    <t xml:space="preserve">WARTOŚĆ NETTO
</t>
  </si>
  <si>
    <t>STAWKA VAT (%)</t>
  </si>
  <si>
    <t>WARTOŚĆ VAT</t>
  </si>
  <si>
    <t>WARTOŚĆ BRUTTO</t>
  </si>
  <si>
    <t xml:space="preserve">WYDATKI KWALIFIKOWALNE </t>
  </si>
  <si>
    <t>WYDATEK NIEKWALIFIKOWALNY PODATEK VAT OD KOSZTÓW KWALIFIKOWALNYCH</t>
  </si>
  <si>
    <t>Zadanie 1 (nazwa zadania zgodna z nazwą podaną w tabeli w Sekcji IX HARMONOGRAM REALIZACJI GRANTU)</t>
  </si>
  <si>
    <t>..</t>
  </si>
  <si>
    <t>Zadanie 2 (nazwa zadania zgodna z nazwą podaną w tabeli w Sekcji IX HARMONOGRAM REALIZACJI GRANTU)</t>
  </si>
  <si>
    <t>Zadanie ….  (nazwa zadania zgodna z nazwą podaną w tabeli w Sekcji IX HARMONOGRAM REALIZACJI GRANTU)</t>
  </si>
  <si>
    <t>XI.2. WYDATKI KWALIFIKOWALNE</t>
  </si>
  <si>
    <t xml:space="preserve">XI.3. WYDATKI NIEKWALIFIKOWALNE </t>
  </si>
  <si>
    <t>Tabela pomocnicza nr 1
należy wybrac odpowiednio dla każdej pozycji    (rodzaj kosztu)</t>
  </si>
  <si>
    <t>SUMA (WYDATKI KWALIFIKOWALNE)</t>
  </si>
  <si>
    <t>SUMA (WYDATKI NIEKWALIFIKOWALNE)</t>
  </si>
  <si>
    <t>SUMA (WYDATKI KWALIFIKOWALNE+NIEKWALIFIKOWALNE)</t>
  </si>
  <si>
    <t>RACHUNEK ZYSKÓW I STRAT</t>
  </si>
  <si>
    <t>ZAKTUALIZOWANA WARTOŚĆ NETTO</t>
  </si>
  <si>
    <t>PROJEKCJA FINANSOWA PROJEKTU - PROGNOZA POZIOMU CEN I SPRZEDAŻY</t>
  </si>
  <si>
    <t>XI. INFORMACJE O PLANOWANYCH KOSZTACH</t>
  </si>
  <si>
    <t xml:space="preserve">XI. OGÓLNE INFORMACJE </t>
  </si>
  <si>
    <t>CZY ISTNIEJE PRAWNA MOŻLIWOŚĆ ODZYSKANIA PODATKU VAT, KTÓREGO WYSOKOŚĆ ZOSTAŁA OKREŚLONA DLA POSZCZEGÓLNYCH ZADAŃ:</t>
  </si>
  <si>
    <t>SUMA WYDATKÓW KWALIFIKOWALNYCH</t>
  </si>
  <si>
    <t>WNIOSKOWANE DOFINANSOWANIE (GRANT)</t>
  </si>
  <si>
    <t>WKŁAD WŁASNY WNIOSKODAWCY W RAMACH WYDATKÓW KWALIFIKOWALNYCH</t>
  </si>
  <si>
    <t>SUMA WYDATKÓW NIEKWALIFKOWALNYCH</t>
  </si>
  <si>
    <t>WYDATKI OGÓŁEM (1+2)</t>
  </si>
  <si>
    <t>1a.</t>
  </si>
  <si>
    <t>1b.</t>
  </si>
  <si>
    <t>XI. 4 PODSUMOWANIE WYDATKÓW W RAMACH PROJEKTU</t>
  </si>
  <si>
    <t>%</t>
  </si>
  <si>
    <t>WARTOŚĆ</t>
  </si>
  <si>
    <t>WSKAŹNIK RENTOWNOŚCI SPRZEDAŻY</t>
  </si>
  <si>
    <r>
      <t xml:space="preserve">wskaźnik rentowności sprzedaży brutto </t>
    </r>
    <r>
      <rPr>
        <sz val="10"/>
        <color indexed="8"/>
        <rFont val="Times New Roman"/>
        <family val="1"/>
      </rPr>
      <t>(dla projektu)</t>
    </r>
  </si>
  <si>
    <t xml:space="preserve">Rok N </t>
  </si>
  <si>
    <t xml:space="preserve">
</t>
  </si>
  <si>
    <t>Załącznik 2a do ogłoszenia nr I / RPO / EFRR / 2020 Tabele pomocnicze (analiza finansowa projektu)</t>
  </si>
  <si>
    <t>…................................................................
Miejsce, data</t>
  </si>
  <si>
    <t>…......................................................
Podpis i pieczęć grantobiorcy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</si>
</sst>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10" fontId="45" fillId="0" borderId="0" xfId="0" applyNumberFormat="1" applyFont="1" applyAlignment="1">
      <alignment/>
    </xf>
    <xf numFmtId="0" fontId="44" fillId="34" borderId="10" xfId="0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9" fontId="43" fillId="0" borderId="10" xfId="52" applyFont="1" applyBorder="1" applyAlignment="1">
      <alignment horizontal="right" vertical="center"/>
    </xf>
    <xf numFmtId="0" fontId="44" fillId="0" borderId="10" xfId="0" applyFont="1" applyBorder="1" applyAlignment="1" applyProtection="1">
      <alignment horizontal="justify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horizontal="justify" vertical="center" wrapText="1"/>
      <protection/>
    </xf>
    <xf numFmtId="0" fontId="46" fillId="0" borderId="10" xfId="0" applyFont="1" applyBorder="1" applyAlignment="1" applyProtection="1">
      <alignment vertical="center" wrapText="1"/>
      <protection locked="0"/>
    </xf>
    <xf numFmtId="0" fontId="43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Border="1" applyAlignment="1" applyProtection="1">
      <alignment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7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left" vertical="center" wrapText="1" indent="2"/>
      <protection/>
    </xf>
    <xf numFmtId="0" fontId="44" fillId="37" borderId="10" xfId="0" applyFont="1" applyFill="1" applyBorder="1" applyAlignment="1" applyProtection="1">
      <alignment horizontal="center" vertical="center" wrapText="1"/>
      <protection/>
    </xf>
    <xf numFmtId="0" fontId="44" fillId="38" borderId="10" xfId="0" applyFont="1" applyFill="1" applyBorder="1" applyAlignment="1" applyProtection="1">
      <alignment horizontal="justify" vertical="center" wrapText="1"/>
      <protection/>
    </xf>
    <xf numFmtId="0" fontId="44" fillId="39" borderId="10" xfId="0" applyFont="1" applyFill="1" applyBorder="1" applyAlignment="1" applyProtection="1">
      <alignment horizontal="justify" vertical="center" wrapText="1"/>
      <protection/>
    </xf>
    <xf numFmtId="0" fontId="47" fillId="37" borderId="10" xfId="0" applyFont="1" applyFill="1" applyBorder="1" applyAlignment="1" applyProtection="1">
      <alignment horizontal="justify" vertical="center" wrapText="1"/>
      <protection/>
    </xf>
    <xf numFmtId="0" fontId="44" fillId="0" borderId="0" xfId="0" applyFont="1" applyAlignment="1">
      <alignment/>
    </xf>
    <xf numFmtId="0" fontId="44" fillId="3" borderId="0" xfId="0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4" fillId="0" borderId="0" xfId="0" applyFont="1" applyBorder="1" applyAlignment="1">
      <alignment/>
    </xf>
    <xf numFmtId="0" fontId="44" fillId="0" borderId="0" xfId="0" applyFont="1" applyAlignment="1" applyProtection="1">
      <alignment/>
      <protection/>
    </xf>
    <xf numFmtId="0" fontId="44" fillId="0" borderId="10" xfId="0" applyFont="1" applyBorder="1" applyAlignment="1" applyProtection="1">
      <alignment/>
      <protection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36" borderId="10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/>
      <protection/>
    </xf>
    <xf numFmtId="0" fontId="48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 indent="2"/>
      <protection/>
    </xf>
    <xf numFmtId="0" fontId="44" fillId="0" borderId="10" xfId="0" applyFont="1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/>
      <protection/>
    </xf>
    <xf numFmtId="0" fontId="44" fillId="0" borderId="10" xfId="0" applyFont="1" applyFill="1" applyBorder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0" fontId="44" fillId="33" borderId="10" xfId="0" applyFont="1" applyFill="1" applyBorder="1" applyAlignment="1" applyProtection="1">
      <alignment horizontal="justify" vertical="center" wrapText="1"/>
      <protection locked="0"/>
    </xf>
    <xf numFmtId="0" fontId="43" fillId="40" borderId="10" xfId="0" applyFont="1" applyFill="1" applyBorder="1" applyAlignment="1">
      <alignment horizontal="center" vertical="center" wrapText="1"/>
    </xf>
    <xf numFmtId="9" fontId="44" fillId="41" borderId="10" xfId="0" applyNumberFormat="1" applyFont="1" applyFill="1" applyBorder="1" applyAlignment="1" applyProtection="1">
      <alignment vertical="top" wrapText="1"/>
      <protection locked="0"/>
    </xf>
    <xf numFmtId="0" fontId="43" fillId="40" borderId="11" xfId="0" applyFont="1" applyFill="1" applyBorder="1" applyAlignment="1" applyProtection="1">
      <alignment vertical="center" wrapText="1"/>
      <protection locked="0"/>
    </xf>
    <xf numFmtId="0" fontId="43" fillId="42" borderId="10" xfId="0" applyFont="1" applyFill="1" applyBorder="1" applyAlignment="1" applyProtection="1">
      <alignment vertical="center" wrapText="1"/>
      <protection/>
    </xf>
    <xf numFmtId="0" fontId="46" fillId="42" borderId="10" xfId="0" applyFont="1" applyFill="1" applyBorder="1" applyAlignment="1" applyProtection="1">
      <alignment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43" fillId="0" borderId="10" xfId="0" applyFont="1" applyBorder="1" applyAlignment="1" applyProtection="1">
      <alignment vertical="center" wrapText="1"/>
      <protection/>
    </xf>
    <xf numFmtId="0" fontId="46" fillId="40" borderId="10" xfId="0" applyFont="1" applyFill="1" applyBorder="1" applyAlignment="1">
      <alignment horizontal="right" vertical="center" wrapText="1"/>
    </xf>
    <xf numFmtId="0" fontId="46" fillId="40" borderId="12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9" fillId="40" borderId="10" xfId="0" applyFont="1" applyFill="1" applyBorder="1" applyAlignment="1">
      <alignment horizontal="center" vertical="center" wrapText="1"/>
    </xf>
    <xf numFmtId="0" fontId="50" fillId="40" borderId="13" xfId="0" applyFont="1" applyFill="1" applyBorder="1" applyAlignment="1">
      <alignment horizontal="center" vertical="center" wrapText="1"/>
    </xf>
    <xf numFmtId="0" fontId="49" fillId="40" borderId="11" xfId="0" applyFont="1" applyFill="1" applyBorder="1" applyAlignment="1">
      <alignment horizontal="center" vertical="center" wrapText="1"/>
    </xf>
    <xf numFmtId="0" fontId="50" fillId="4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40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0" fontId="46" fillId="33" borderId="0" xfId="0" applyFont="1" applyFill="1" applyBorder="1" applyAlignment="1">
      <alignment vertical="center" wrapText="1"/>
    </xf>
    <xf numFmtId="0" fontId="46" fillId="33" borderId="0" xfId="0" applyFont="1" applyFill="1" applyBorder="1" applyAlignment="1">
      <alignment horizontal="right" vertical="center" wrapText="1"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40" borderId="10" xfId="0" applyFont="1" applyFill="1" applyBorder="1" applyAlignment="1" applyProtection="1">
      <alignment horizontal="center" vertical="center" wrapText="1"/>
      <protection/>
    </xf>
    <xf numFmtId="0" fontId="44" fillId="43" borderId="10" xfId="0" applyFont="1" applyFill="1" applyBorder="1" applyAlignment="1" applyProtection="1">
      <alignment/>
      <protection locked="0"/>
    </xf>
    <xf numFmtId="0" fontId="49" fillId="40" borderId="10" xfId="0" applyFont="1" applyFill="1" applyBorder="1" applyAlignment="1" applyProtection="1">
      <alignment horizontal="center" vertical="center" wrapText="1"/>
      <protection/>
    </xf>
    <xf numFmtId="0" fontId="43" fillId="40" borderId="10" xfId="0" applyFont="1" applyFill="1" applyBorder="1" applyAlignment="1" applyProtection="1">
      <alignment horizontal="center" vertical="center" wrapText="1"/>
      <protection/>
    </xf>
    <xf numFmtId="0" fontId="44" fillId="40" borderId="10" xfId="0" applyFont="1" applyFill="1" applyBorder="1" applyAlignment="1" applyProtection="1">
      <alignment/>
      <protection locked="0"/>
    </xf>
    <xf numFmtId="0" fontId="44" fillId="40" borderId="10" xfId="0" applyFont="1" applyFill="1" applyBorder="1" applyAlignment="1" applyProtection="1">
      <alignment/>
      <protection/>
    </xf>
    <xf numFmtId="0" fontId="46" fillId="33" borderId="14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44" fillId="0" borderId="10" xfId="0" applyFont="1" applyBorder="1" applyAlignment="1" applyProtection="1">
      <alignment vertical="center"/>
      <protection locked="0"/>
    </xf>
    <xf numFmtId="0" fontId="44" fillId="33" borderId="0" xfId="0" applyFont="1" applyFill="1" applyBorder="1" applyAlignment="1">
      <alignment wrapText="1"/>
    </xf>
    <xf numFmtId="0" fontId="44" fillId="33" borderId="0" xfId="0" applyFont="1" applyFill="1" applyBorder="1" applyAlignment="1">
      <alignment/>
    </xf>
    <xf numFmtId="0" fontId="44" fillId="0" borderId="0" xfId="0" applyFont="1" applyBorder="1" applyAlignment="1" applyProtection="1">
      <alignment vertical="center"/>
      <protection locked="0"/>
    </xf>
    <xf numFmtId="0" fontId="44" fillId="40" borderId="10" xfId="0" applyFont="1" applyFill="1" applyBorder="1" applyAlignment="1" applyProtection="1">
      <alignment vertical="center"/>
      <protection locked="0"/>
    </xf>
    <xf numFmtId="0" fontId="47" fillId="40" borderId="10" xfId="0" applyFont="1" applyFill="1" applyBorder="1" applyAlignment="1" applyProtection="1">
      <alignment horizontal="center" vertical="center"/>
      <protection locked="0"/>
    </xf>
    <xf numFmtId="4" fontId="44" fillId="33" borderId="10" xfId="0" applyNumberFormat="1" applyFont="1" applyFill="1" applyBorder="1" applyAlignment="1" applyProtection="1">
      <alignment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15" xfId="0" applyFont="1" applyBorder="1" applyAlignment="1">
      <alignment horizontal="center"/>
    </xf>
    <xf numFmtId="0" fontId="47" fillId="44" borderId="10" xfId="0" applyFont="1" applyFill="1" applyBorder="1" applyAlignment="1">
      <alignment horizontal="left"/>
    </xf>
    <xf numFmtId="0" fontId="46" fillId="44" borderId="10" xfId="0" applyFont="1" applyFill="1" applyBorder="1" applyAlignment="1">
      <alignment horizontal="right" vertical="center" wrapText="1"/>
    </xf>
    <xf numFmtId="0" fontId="47" fillId="40" borderId="10" xfId="0" applyFont="1" applyFill="1" applyBorder="1" applyAlignment="1">
      <alignment horizontal="left" wrapText="1"/>
    </xf>
    <xf numFmtId="0" fontId="44" fillId="40" borderId="13" xfId="0" applyFont="1" applyFill="1" applyBorder="1" applyAlignment="1">
      <alignment horizontal="left" vertical="center" wrapText="1"/>
    </xf>
    <xf numFmtId="0" fontId="44" fillId="40" borderId="12" xfId="0" applyFont="1" applyFill="1" applyBorder="1" applyAlignment="1">
      <alignment horizontal="left" vertical="center" wrapText="1"/>
    </xf>
    <xf numFmtId="0" fontId="44" fillId="40" borderId="11" xfId="0" applyFont="1" applyFill="1" applyBorder="1" applyAlignment="1">
      <alignment horizontal="left" vertical="center" wrapText="1"/>
    </xf>
    <xf numFmtId="0" fontId="43" fillId="40" borderId="13" xfId="0" applyFont="1" applyFill="1" applyBorder="1" applyAlignment="1" applyProtection="1">
      <alignment horizontal="left" vertical="center" wrapText="1"/>
      <protection locked="0"/>
    </xf>
    <xf numFmtId="0" fontId="43" fillId="40" borderId="12" xfId="0" applyFont="1" applyFill="1" applyBorder="1" applyAlignment="1" applyProtection="1">
      <alignment horizontal="left" vertical="center" wrapText="1"/>
      <protection locked="0"/>
    </xf>
    <xf numFmtId="0" fontId="50" fillId="40" borderId="10" xfId="0" applyFont="1" applyFill="1" applyBorder="1" applyAlignment="1">
      <alignment horizontal="center" vertical="center" wrapText="1"/>
    </xf>
    <xf numFmtId="0" fontId="43" fillId="40" borderId="11" xfId="0" applyFont="1" applyFill="1" applyBorder="1" applyAlignment="1" applyProtection="1">
      <alignment horizontal="left" vertical="center" wrapText="1"/>
      <protection locked="0"/>
    </xf>
    <xf numFmtId="0" fontId="47" fillId="40" borderId="10" xfId="0" applyFont="1" applyFill="1" applyBorder="1" applyAlignment="1" applyProtection="1">
      <alignment horizontal="left" vertical="center"/>
      <protection locked="0"/>
    </xf>
    <xf numFmtId="0" fontId="44" fillId="40" borderId="10" xfId="0" applyFont="1" applyFill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3" fillId="45" borderId="13" xfId="0" applyFont="1" applyFill="1" applyBorder="1" applyAlignment="1" applyProtection="1">
      <alignment horizontal="left" vertical="center" wrapText="1"/>
      <protection locked="0"/>
    </xf>
    <xf numFmtId="0" fontId="43" fillId="45" borderId="12" xfId="0" applyFont="1" applyFill="1" applyBorder="1" applyAlignment="1" applyProtection="1">
      <alignment horizontal="left" vertical="center" wrapText="1"/>
      <protection locked="0"/>
    </xf>
    <xf numFmtId="0" fontId="43" fillId="45" borderId="11" xfId="0" applyFont="1" applyFill="1" applyBorder="1" applyAlignment="1" applyProtection="1">
      <alignment horizontal="left" vertical="center" wrapText="1"/>
      <protection locked="0"/>
    </xf>
    <xf numFmtId="0" fontId="46" fillId="40" borderId="10" xfId="0" applyFont="1" applyFill="1" applyBorder="1" applyAlignment="1">
      <alignment horizontal="right" vertical="center" wrapText="1"/>
    </xf>
    <xf numFmtId="0" fontId="52" fillId="0" borderId="15" xfId="0" applyFont="1" applyBorder="1" applyAlignment="1">
      <alignment horizontal="left" vertical="center"/>
    </xf>
    <xf numFmtId="0" fontId="46" fillId="46" borderId="13" xfId="0" applyFont="1" applyFill="1" applyBorder="1" applyAlignment="1" applyProtection="1">
      <alignment horizontal="right" vertical="center" wrapText="1"/>
      <protection locked="0"/>
    </xf>
    <xf numFmtId="0" fontId="46" fillId="46" borderId="12" xfId="0" applyFont="1" applyFill="1" applyBorder="1" applyAlignment="1" applyProtection="1">
      <alignment horizontal="right" vertical="center" wrapText="1"/>
      <protection locked="0"/>
    </xf>
    <xf numFmtId="0" fontId="46" fillId="46" borderId="11" xfId="0" applyFont="1" applyFill="1" applyBorder="1" applyAlignment="1" applyProtection="1">
      <alignment horizontal="right" vertical="center" wrapText="1"/>
      <protection locked="0"/>
    </xf>
    <xf numFmtId="0" fontId="46" fillId="43" borderId="13" xfId="0" applyFont="1" applyFill="1" applyBorder="1" applyAlignment="1" applyProtection="1">
      <alignment horizontal="left" vertical="center" wrapText="1"/>
      <protection locked="0"/>
    </xf>
    <xf numFmtId="0" fontId="46" fillId="43" borderId="12" xfId="0" applyFont="1" applyFill="1" applyBorder="1" applyAlignment="1" applyProtection="1">
      <alignment horizontal="left" vertical="center" wrapText="1"/>
      <protection locked="0"/>
    </xf>
    <xf numFmtId="0" fontId="46" fillId="43" borderId="11" xfId="0" applyFont="1" applyFill="1" applyBorder="1" applyAlignment="1" applyProtection="1">
      <alignment horizontal="left" vertical="center" wrapText="1"/>
      <protection locked="0"/>
    </xf>
    <xf numFmtId="0" fontId="47" fillId="43" borderId="13" xfId="0" applyFont="1" applyFill="1" applyBorder="1" applyAlignment="1">
      <alignment horizontal="left" vertical="center"/>
    </xf>
    <xf numFmtId="0" fontId="47" fillId="43" borderId="12" xfId="0" applyFont="1" applyFill="1" applyBorder="1" applyAlignment="1">
      <alignment horizontal="left" vertical="center"/>
    </xf>
    <xf numFmtId="0" fontId="47" fillId="43" borderId="11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7" fillId="40" borderId="16" xfId="0" applyFont="1" applyFill="1" applyBorder="1" applyAlignment="1">
      <alignment horizontal="left"/>
    </xf>
    <xf numFmtId="0" fontId="47" fillId="40" borderId="14" xfId="0" applyFont="1" applyFill="1" applyBorder="1" applyAlignment="1">
      <alignment horizontal="left"/>
    </xf>
    <xf numFmtId="0" fontId="44" fillId="40" borderId="10" xfId="0" applyFont="1" applyFill="1" applyBorder="1" applyAlignment="1">
      <alignment horizontal="center"/>
    </xf>
    <xf numFmtId="0" fontId="47" fillId="0" borderId="15" xfId="0" applyFont="1" applyBorder="1" applyAlignment="1">
      <alignment/>
    </xf>
    <xf numFmtId="0" fontId="44" fillId="40" borderId="10" xfId="0" applyFont="1" applyFill="1" applyBorder="1" applyAlignment="1">
      <alignment vertical="center" wrapText="1"/>
    </xf>
    <xf numFmtId="0" fontId="44" fillId="0" borderId="16" xfId="0" applyFont="1" applyBorder="1" applyAlignment="1" applyProtection="1">
      <alignment horizontal="left" vertical="top" wrapText="1"/>
      <protection locked="0"/>
    </xf>
    <xf numFmtId="0" fontId="44" fillId="0" borderId="14" xfId="0" applyFont="1" applyBorder="1" applyAlignment="1" applyProtection="1">
      <alignment horizontal="left" vertical="top" wrapText="1"/>
      <protection locked="0"/>
    </xf>
    <xf numFmtId="0" fontId="44" fillId="0" borderId="17" xfId="0" applyFont="1" applyBorder="1" applyAlignment="1" applyProtection="1">
      <alignment horizontal="left" vertical="top" wrapText="1"/>
      <protection locked="0"/>
    </xf>
    <xf numFmtId="0" fontId="44" fillId="0" borderId="18" xfId="0" applyFont="1" applyBorder="1" applyAlignment="1" applyProtection="1">
      <alignment horizontal="left" vertical="top" wrapText="1"/>
      <protection locked="0"/>
    </xf>
    <xf numFmtId="0" fontId="44" fillId="0" borderId="0" xfId="0" applyFont="1" applyBorder="1" applyAlignment="1" applyProtection="1">
      <alignment horizontal="left" vertical="top" wrapText="1"/>
      <protection locked="0"/>
    </xf>
    <xf numFmtId="0" fontId="44" fillId="0" borderId="19" xfId="0" applyFont="1" applyBorder="1" applyAlignment="1" applyProtection="1">
      <alignment horizontal="left" vertical="top" wrapText="1"/>
      <protection locked="0"/>
    </xf>
    <xf numFmtId="0" fontId="44" fillId="0" borderId="20" xfId="0" applyFont="1" applyBorder="1" applyAlignment="1" applyProtection="1">
      <alignment horizontal="left" vertical="top" wrapText="1"/>
      <protection locked="0"/>
    </xf>
    <xf numFmtId="0" fontId="44" fillId="0" borderId="15" xfId="0" applyFont="1" applyBorder="1" applyAlignment="1" applyProtection="1">
      <alignment horizontal="left" vertical="top" wrapText="1"/>
      <protection locked="0"/>
    </xf>
    <xf numFmtId="0" fontId="44" fillId="0" borderId="21" xfId="0" applyFont="1" applyBorder="1" applyAlignment="1" applyProtection="1">
      <alignment horizontal="left" vertical="top" wrapText="1"/>
      <protection locked="0"/>
    </xf>
    <xf numFmtId="0" fontId="43" fillId="40" borderId="22" xfId="0" applyFont="1" applyFill="1" applyBorder="1" applyAlignment="1">
      <alignment horizontal="center" vertical="center" wrapText="1"/>
    </xf>
    <xf numFmtId="0" fontId="44" fillId="40" borderId="23" xfId="0" applyFont="1" applyFill="1" applyBorder="1" applyAlignment="1">
      <alignment horizontal="center" vertical="center" wrapText="1"/>
    </xf>
    <xf numFmtId="0" fontId="44" fillId="40" borderId="24" xfId="0" applyFont="1" applyFill="1" applyBorder="1" applyAlignment="1">
      <alignment horizontal="center" vertical="center" wrapText="1"/>
    </xf>
    <xf numFmtId="0" fontId="43" fillId="40" borderId="10" xfId="0" applyFont="1" applyFill="1" applyBorder="1" applyAlignment="1">
      <alignment horizontal="center" vertical="center" wrapText="1"/>
    </xf>
    <xf numFmtId="0" fontId="43" fillId="40" borderId="13" xfId="0" applyFont="1" applyFill="1" applyBorder="1" applyAlignment="1" applyProtection="1">
      <alignment horizontal="left" vertical="center" wrapText="1"/>
      <protection/>
    </xf>
    <xf numFmtId="0" fontId="43" fillId="40" borderId="11" xfId="0" applyFont="1" applyFill="1" applyBorder="1" applyAlignment="1" applyProtection="1">
      <alignment horizontal="left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4" fillId="40" borderId="23" xfId="0" applyFont="1" applyFill="1" applyBorder="1" applyAlignment="1">
      <alignment/>
    </xf>
    <xf numFmtId="0" fontId="44" fillId="40" borderId="24" xfId="0" applyFont="1" applyFill="1" applyBorder="1" applyAlignment="1">
      <alignment/>
    </xf>
    <xf numFmtId="0" fontId="44" fillId="0" borderId="10" xfId="0" applyFont="1" applyBorder="1" applyAlignment="1" applyProtection="1">
      <alignment horizontal="justify" vertical="top" wrapText="1"/>
      <protection locked="0"/>
    </xf>
    <xf numFmtId="0" fontId="47" fillId="37" borderId="10" xfId="0" applyFont="1" applyFill="1" applyBorder="1" applyAlignment="1" applyProtection="1">
      <alignment horizontal="justify" vertical="center" wrapText="1"/>
      <protection/>
    </xf>
    <xf numFmtId="0" fontId="44" fillId="37" borderId="10" xfId="0" applyFont="1" applyFill="1" applyBorder="1" applyAlignment="1" applyProtection="1">
      <alignment horizontal="justify" vertical="center" wrapText="1"/>
      <protection/>
    </xf>
    <xf numFmtId="0" fontId="44" fillId="0" borderId="10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5" xfId="0" applyFont="1" applyBorder="1" applyAlignment="1">
      <alignment horizontal="left"/>
    </xf>
    <xf numFmtId="0" fontId="44" fillId="34" borderId="10" xfId="0" applyFont="1" applyFill="1" applyBorder="1" applyAlignment="1">
      <alignment horizontal="center" vertical="center" wrapText="1"/>
    </xf>
    <xf numFmtId="0" fontId="44" fillId="36" borderId="10" xfId="0" applyFont="1" applyFill="1" applyBorder="1" applyAlignment="1">
      <alignment horizontal="center" vertical="center" wrapText="1"/>
    </xf>
    <xf numFmtId="8" fontId="44" fillId="36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9" fontId="43" fillId="0" borderId="0" xfId="52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 wrapText="1"/>
    </xf>
    <xf numFmtId="9" fontId="43" fillId="0" borderId="0" xfId="52" applyFont="1" applyBorder="1" applyAlignment="1">
      <alignment horizontal="center" vertical="center"/>
    </xf>
    <xf numFmtId="9" fontId="43" fillId="0" borderId="0" xfId="52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8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19050</xdr:rowOff>
    </xdr:from>
    <xdr:to>
      <xdr:col>11</xdr:col>
      <xdr:colOff>342900</xdr:colOff>
      <xdr:row>1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9050"/>
          <a:ext cx="5610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showGridLines="0" tabSelected="1" view="pageBreakPreview" zoomScaleSheetLayoutView="100" zoomScalePageLayoutView="0" workbookViewId="0" topLeftCell="A1">
      <selection activeCell="C17" sqref="C17:H17"/>
    </sheetView>
  </sheetViews>
  <sheetFormatPr defaultColWidth="9.140625" defaultRowHeight="15"/>
  <cols>
    <col min="1" max="1" width="1.57421875" style="55" customWidth="1"/>
    <col min="2" max="2" width="3.8515625" style="0" customWidth="1"/>
    <col min="3" max="3" width="3.28125" style="0" customWidth="1"/>
    <col min="4" max="4" width="17.421875" style="0" customWidth="1"/>
    <col min="5" max="5" width="20.57421875" style="0" customWidth="1"/>
    <col min="6" max="6" width="24.00390625" style="0" customWidth="1"/>
    <col min="7" max="8" width="13.421875" style="0" customWidth="1"/>
    <col min="9" max="12" width="13.28125" style="0" customWidth="1"/>
    <col min="13" max="13" width="18.28125" style="0" customWidth="1"/>
    <col min="14" max="14" width="23.8515625" style="72" customWidth="1"/>
    <col min="15" max="15" width="23.8515625" style="41" customWidth="1"/>
    <col min="16" max="16" width="4.8515625" style="0" customWidth="1"/>
    <col min="17" max="17" width="2.7109375" style="0" customWidth="1"/>
    <col min="18" max="18" width="16.140625" style="0" customWidth="1"/>
    <col min="19" max="19" width="24.8515625" style="0" customWidth="1"/>
    <col min="20" max="20" width="7.57421875" style="0" customWidth="1"/>
    <col min="21" max="21" width="7.28125" style="0" customWidth="1"/>
  </cols>
  <sheetData>
    <row r="1" spans="3:15" ht="51" customHeight="1">
      <c r="C1" s="93"/>
      <c r="D1" s="94" t="s">
        <v>103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3:15" ht="24.75" customHeight="1">
      <c r="C2" s="115" t="s">
        <v>104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3:15" ht="15">
      <c r="C3" s="96" t="s">
        <v>87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3:15" ht="15">
      <c r="C4" s="126" t="s">
        <v>88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3:15" ht="54.75" customHeight="1">
      <c r="C5" s="98" t="s">
        <v>89</v>
      </c>
      <c r="D5" s="98"/>
      <c r="E5" s="98"/>
      <c r="F5" s="84"/>
      <c r="G5" s="125"/>
      <c r="H5" s="125"/>
      <c r="I5" s="128"/>
      <c r="J5" s="128"/>
      <c r="K5" s="128"/>
      <c r="L5" s="128"/>
      <c r="M5" s="128"/>
      <c r="N5" s="128"/>
      <c r="O5" s="128"/>
    </row>
    <row r="6" spans="3:15" ht="40.5" customHeight="1">
      <c r="C6" s="122" t="s">
        <v>78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4"/>
    </row>
    <row r="7" spans="3:15" ht="67.5">
      <c r="C7" s="104" t="s">
        <v>63</v>
      </c>
      <c r="D7" s="104"/>
      <c r="E7" s="61" t="s">
        <v>64</v>
      </c>
      <c r="F7" s="62" t="s">
        <v>65</v>
      </c>
      <c r="G7" s="64" t="s">
        <v>66</v>
      </c>
      <c r="H7" s="64" t="s">
        <v>67</v>
      </c>
      <c r="I7" s="63" t="s">
        <v>68</v>
      </c>
      <c r="J7" s="61" t="s">
        <v>69</v>
      </c>
      <c r="K7" s="61" t="s">
        <v>70</v>
      </c>
      <c r="L7" s="61" t="s">
        <v>71</v>
      </c>
      <c r="M7" s="64" t="s">
        <v>72</v>
      </c>
      <c r="N7" s="65" t="s">
        <v>80</v>
      </c>
      <c r="O7" s="79" t="s">
        <v>73</v>
      </c>
    </row>
    <row r="8" spans="3:15" ht="15" customHeight="1">
      <c r="C8" s="99" t="s">
        <v>74</v>
      </c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60"/>
      <c r="O8" s="80"/>
    </row>
    <row r="9" spans="1:15" s="17" customFormat="1" ht="15">
      <c r="A9" s="56"/>
      <c r="C9" s="13" t="s">
        <v>35</v>
      </c>
      <c r="D9" s="13"/>
      <c r="E9" s="19"/>
      <c r="F9" s="19"/>
      <c r="G9" s="19"/>
      <c r="H9" s="19"/>
      <c r="I9" s="19"/>
      <c r="J9" s="68"/>
      <c r="K9" s="19"/>
      <c r="L9" s="19"/>
      <c r="M9" s="19"/>
      <c r="N9" s="46" t="s">
        <v>36</v>
      </c>
      <c r="O9" s="91"/>
    </row>
    <row r="10" spans="1:15" s="17" customFormat="1" ht="15">
      <c r="A10" s="56"/>
      <c r="C10" s="13" t="s">
        <v>75</v>
      </c>
      <c r="D10" s="13"/>
      <c r="E10" s="19"/>
      <c r="F10" s="19"/>
      <c r="G10" s="19"/>
      <c r="H10" s="19"/>
      <c r="I10" s="19"/>
      <c r="J10" s="68"/>
      <c r="K10" s="19"/>
      <c r="L10" s="19"/>
      <c r="M10" s="19"/>
      <c r="N10" s="46" t="s">
        <v>36</v>
      </c>
      <c r="O10" s="91"/>
    </row>
    <row r="11" spans="1:15" s="17" customFormat="1" ht="15" customHeight="1">
      <c r="A11" s="56"/>
      <c r="C11" s="102" t="s">
        <v>76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5"/>
      <c r="N11" s="46" t="s">
        <v>36</v>
      </c>
      <c r="O11" s="91"/>
    </row>
    <row r="12" spans="1:15" s="17" customFormat="1" ht="15">
      <c r="A12" s="56"/>
      <c r="C12" s="13" t="s">
        <v>75</v>
      </c>
      <c r="D12" s="13"/>
      <c r="E12" s="19"/>
      <c r="F12" s="19"/>
      <c r="G12" s="19"/>
      <c r="H12" s="19"/>
      <c r="I12" s="19"/>
      <c r="J12" s="19"/>
      <c r="K12" s="19"/>
      <c r="L12" s="19"/>
      <c r="M12" s="19"/>
      <c r="N12" s="46" t="s">
        <v>36</v>
      </c>
      <c r="O12" s="91"/>
    </row>
    <row r="13" spans="1:15" s="17" customFormat="1" ht="15">
      <c r="A13" s="56"/>
      <c r="C13" s="13" t="s">
        <v>75</v>
      </c>
      <c r="D13" s="13"/>
      <c r="E13" s="19"/>
      <c r="F13" s="19"/>
      <c r="G13" s="19"/>
      <c r="H13" s="19"/>
      <c r="I13" s="19"/>
      <c r="J13" s="19"/>
      <c r="K13" s="19"/>
      <c r="L13" s="19"/>
      <c r="M13" s="19"/>
      <c r="N13" s="46" t="s">
        <v>36</v>
      </c>
      <c r="O13" s="91"/>
    </row>
    <row r="14" spans="1:15" s="17" customFormat="1" ht="15">
      <c r="A14" s="56"/>
      <c r="C14" s="102" t="s">
        <v>77</v>
      </c>
      <c r="D14" s="103"/>
      <c r="E14" s="103"/>
      <c r="F14" s="103"/>
      <c r="G14" s="103"/>
      <c r="H14" s="103"/>
      <c r="I14" s="103"/>
      <c r="J14" s="59"/>
      <c r="K14" s="59"/>
      <c r="L14" s="59"/>
      <c r="M14" s="50"/>
      <c r="N14" s="46"/>
      <c r="O14" s="91"/>
    </row>
    <row r="15" spans="1:15" s="17" customFormat="1" ht="15">
      <c r="A15" s="56"/>
      <c r="C15" s="13" t="s">
        <v>75</v>
      </c>
      <c r="D15" s="13"/>
      <c r="E15" s="19"/>
      <c r="F15" s="19"/>
      <c r="G15" s="19"/>
      <c r="H15" s="19"/>
      <c r="I15" s="19"/>
      <c r="J15" s="68"/>
      <c r="K15" s="19"/>
      <c r="L15" s="19"/>
      <c r="M15" s="19"/>
      <c r="N15" s="46" t="s">
        <v>36</v>
      </c>
      <c r="O15" s="91"/>
    </row>
    <row r="16" spans="1:15" s="17" customFormat="1" ht="15">
      <c r="A16" s="56"/>
      <c r="C16" s="13" t="s">
        <v>75</v>
      </c>
      <c r="D16" s="13"/>
      <c r="E16" s="19"/>
      <c r="F16" s="19"/>
      <c r="G16" s="19"/>
      <c r="H16" s="19"/>
      <c r="I16" s="19"/>
      <c r="J16" s="68"/>
      <c r="K16" s="19"/>
      <c r="L16" s="19"/>
      <c r="M16" s="19"/>
      <c r="N16" s="46" t="s">
        <v>36</v>
      </c>
      <c r="O16" s="91"/>
    </row>
    <row r="17" spans="1:15" s="17" customFormat="1" ht="15">
      <c r="A17" s="56"/>
      <c r="C17" s="116" t="s">
        <v>81</v>
      </c>
      <c r="D17" s="117"/>
      <c r="E17" s="117"/>
      <c r="F17" s="117"/>
      <c r="G17" s="117"/>
      <c r="H17" s="118"/>
      <c r="I17" s="19"/>
      <c r="J17" s="69"/>
      <c r="K17" s="19"/>
      <c r="L17" s="19"/>
      <c r="M17" s="19"/>
      <c r="N17" s="46" t="s">
        <v>36</v>
      </c>
      <c r="O17" s="91"/>
    </row>
    <row r="18" spans="1:15" s="17" customFormat="1" ht="40.5" customHeight="1">
      <c r="A18" s="56"/>
      <c r="C18" s="119" t="s">
        <v>79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1"/>
      <c r="N18" s="78" t="s">
        <v>36</v>
      </c>
      <c r="O18" s="78"/>
    </row>
    <row r="19" spans="1:15" s="17" customFormat="1" ht="15">
      <c r="A19" s="56"/>
      <c r="C19" s="111" t="s">
        <v>74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3"/>
      <c r="N19" s="46" t="s">
        <v>36</v>
      </c>
      <c r="O19" s="81"/>
    </row>
    <row r="20" spans="1:15" s="17" customFormat="1" ht="15">
      <c r="A20" s="56"/>
      <c r="C20" s="13" t="s">
        <v>35</v>
      </c>
      <c r="D20" s="13"/>
      <c r="E20" s="92"/>
      <c r="F20" s="92"/>
      <c r="G20" s="19"/>
      <c r="H20" s="19"/>
      <c r="I20" s="19"/>
      <c r="J20" s="19"/>
      <c r="K20" s="19"/>
      <c r="L20" s="19"/>
      <c r="M20" s="69"/>
      <c r="N20" s="46" t="s">
        <v>36</v>
      </c>
      <c r="O20" s="81"/>
    </row>
    <row r="21" spans="1:15" s="17" customFormat="1" ht="15">
      <c r="A21" s="56"/>
      <c r="C21" s="13" t="s">
        <v>75</v>
      </c>
      <c r="D21" s="13"/>
      <c r="E21" s="92"/>
      <c r="F21" s="92"/>
      <c r="G21" s="19"/>
      <c r="H21" s="19"/>
      <c r="I21" s="19"/>
      <c r="J21" s="19"/>
      <c r="K21" s="19"/>
      <c r="L21" s="19"/>
      <c r="M21" s="69"/>
      <c r="N21" s="46" t="s">
        <v>36</v>
      </c>
      <c r="O21" s="81"/>
    </row>
    <row r="22" spans="1:15" s="17" customFormat="1" ht="15">
      <c r="A22" s="56"/>
      <c r="C22" s="111" t="s">
        <v>76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3"/>
      <c r="N22" s="46" t="s">
        <v>36</v>
      </c>
      <c r="O22" s="81"/>
    </row>
    <row r="23" spans="1:15" s="17" customFormat="1" ht="15">
      <c r="A23" s="56"/>
      <c r="C23" s="13" t="s">
        <v>75</v>
      </c>
      <c r="D23" s="13"/>
      <c r="E23" s="92"/>
      <c r="F23" s="92"/>
      <c r="G23" s="19"/>
      <c r="H23" s="19"/>
      <c r="I23" s="19"/>
      <c r="J23" s="68"/>
      <c r="K23" s="19"/>
      <c r="L23" s="19"/>
      <c r="M23" s="69"/>
      <c r="N23" s="46" t="s">
        <v>36</v>
      </c>
      <c r="O23" s="81"/>
    </row>
    <row r="24" spans="1:15" s="17" customFormat="1" ht="15">
      <c r="A24" s="56"/>
      <c r="C24" s="13" t="s">
        <v>75</v>
      </c>
      <c r="D24" s="13"/>
      <c r="E24" s="92"/>
      <c r="F24" s="92"/>
      <c r="G24" s="19"/>
      <c r="H24" s="19"/>
      <c r="I24" s="19"/>
      <c r="J24" s="68"/>
      <c r="K24" s="19"/>
      <c r="L24" s="19"/>
      <c r="M24" s="69"/>
      <c r="N24" s="46" t="s">
        <v>36</v>
      </c>
      <c r="O24" s="81"/>
    </row>
    <row r="25" spans="1:15" s="17" customFormat="1" ht="15">
      <c r="A25" s="56"/>
      <c r="C25" s="111" t="s">
        <v>77</v>
      </c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46" t="s">
        <v>36</v>
      </c>
      <c r="O25" s="81"/>
    </row>
    <row r="26" spans="1:15" s="17" customFormat="1" ht="15">
      <c r="A26" s="56"/>
      <c r="C26" s="13" t="s">
        <v>75</v>
      </c>
      <c r="D26" s="13"/>
      <c r="E26" s="92"/>
      <c r="F26" s="92"/>
      <c r="G26" s="19"/>
      <c r="H26" s="19"/>
      <c r="I26" s="19"/>
      <c r="J26" s="68"/>
      <c r="K26" s="19"/>
      <c r="L26" s="19"/>
      <c r="M26" s="69"/>
      <c r="N26" s="46" t="s">
        <v>36</v>
      </c>
      <c r="O26" s="81"/>
    </row>
    <row r="27" spans="1:15" s="17" customFormat="1" ht="15">
      <c r="A27" s="56"/>
      <c r="C27" s="13" t="s">
        <v>75</v>
      </c>
      <c r="D27" s="13"/>
      <c r="E27" s="92"/>
      <c r="F27" s="92"/>
      <c r="G27" s="19"/>
      <c r="H27" s="19"/>
      <c r="I27" s="19"/>
      <c r="J27" s="68"/>
      <c r="K27" s="19"/>
      <c r="L27" s="19"/>
      <c r="M27" s="69"/>
      <c r="N27" s="46" t="s">
        <v>36</v>
      </c>
      <c r="O27" s="81"/>
    </row>
    <row r="28" spans="3:15" ht="15" customHeight="1">
      <c r="C28" s="114" t="s">
        <v>82</v>
      </c>
      <c r="D28" s="114"/>
      <c r="E28" s="114"/>
      <c r="F28" s="114"/>
      <c r="G28" s="114"/>
      <c r="H28" s="114"/>
      <c r="I28" s="66"/>
      <c r="J28" s="58"/>
      <c r="K28" s="67"/>
      <c r="L28" s="67"/>
      <c r="M28" s="77"/>
      <c r="N28" s="70"/>
      <c r="O28" s="82"/>
    </row>
    <row r="29" spans="3:15" ht="15" customHeight="1">
      <c r="C29" s="97" t="s">
        <v>83</v>
      </c>
      <c r="D29" s="97"/>
      <c r="E29" s="97"/>
      <c r="F29" s="97"/>
      <c r="G29" s="97"/>
      <c r="H29" s="97"/>
      <c r="I29" s="66"/>
      <c r="J29" s="83"/>
      <c r="K29" s="83"/>
      <c r="L29" s="83"/>
      <c r="M29" s="83"/>
      <c r="N29" s="71"/>
      <c r="O29" s="71"/>
    </row>
    <row r="30" spans="3:22" ht="15" customHeight="1">
      <c r="C30" s="73"/>
      <c r="D30" s="73"/>
      <c r="E30" s="73"/>
      <c r="F30" s="73"/>
      <c r="G30" s="73"/>
      <c r="H30" s="73"/>
      <c r="I30" s="73"/>
      <c r="J30" s="74"/>
      <c r="K30" s="74"/>
      <c r="L30" s="74"/>
      <c r="M30" s="75"/>
      <c r="N30" s="71"/>
      <c r="O30" s="71"/>
      <c r="Q30" s="30"/>
      <c r="R30" s="30"/>
      <c r="S30" s="30"/>
      <c r="T30" s="30"/>
      <c r="U30" s="30"/>
      <c r="V30" s="30"/>
    </row>
    <row r="31" spans="3:22" ht="15" customHeight="1">
      <c r="C31" s="73"/>
      <c r="D31" s="73"/>
      <c r="E31" s="73"/>
      <c r="F31" s="73"/>
      <c r="G31" s="73"/>
      <c r="H31" s="73"/>
      <c r="I31" s="73"/>
      <c r="J31" s="74"/>
      <c r="K31" s="74"/>
      <c r="L31" s="74"/>
      <c r="M31" s="76"/>
      <c r="N31" s="71"/>
      <c r="O31" s="71"/>
      <c r="Q31" s="30"/>
      <c r="R31" s="36"/>
      <c r="S31" s="36" t="s">
        <v>36</v>
      </c>
      <c r="T31" s="36"/>
      <c r="U31" s="36"/>
      <c r="V31" s="30"/>
    </row>
    <row r="32" spans="3:22" ht="15"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71"/>
      <c r="O32" s="71"/>
      <c r="Q32" s="30"/>
      <c r="R32" s="36"/>
      <c r="S32" s="36" t="s">
        <v>40</v>
      </c>
      <c r="T32" s="36"/>
      <c r="U32" s="36">
        <f>_xlfn.SUMIFS(M9:M27,N9:N27,"Ki pieniężne")</f>
        <v>0</v>
      </c>
      <c r="V32" s="30"/>
    </row>
    <row r="33" spans="3:22" ht="27.75" customHeight="1"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71"/>
      <c r="O33" s="71"/>
      <c r="Q33" s="30"/>
      <c r="R33" s="36"/>
      <c r="S33" s="36" t="s">
        <v>39</v>
      </c>
      <c r="T33" s="36"/>
      <c r="U33" s="36">
        <f ca="1">_xlfn.SUMIFS($M$9:OFFSET(suma1,-1,0),$N$9:OFFSET(suma1,-1,1),$S33)</f>
        <v>0</v>
      </c>
      <c r="V33" s="30"/>
    </row>
    <row r="34" spans="3:22" ht="15"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71"/>
      <c r="O34" s="71"/>
      <c r="Q34" s="30"/>
      <c r="R34" s="36"/>
      <c r="S34" s="36" t="s">
        <v>57</v>
      </c>
      <c r="T34" s="36"/>
      <c r="U34" s="36">
        <f ca="1">_xlfn.SUMIFS($M$9:OFFSET(suma1,-1,0),$N$9:OFFSET(suma1,-1,1),$S34)</f>
        <v>0</v>
      </c>
      <c r="V34" s="30"/>
    </row>
    <row r="35" spans="3:22" ht="15">
      <c r="C35" s="106" t="s">
        <v>97</v>
      </c>
      <c r="D35" s="106"/>
      <c r="E35" s="106"/>
      <c r="F35" s="106"/>
      <c r="G35" s="106"/>
      <c r="H35" s="106"/>
      <c r="I35" s="106"/>
      <c r="J35" s="88"/>
      <c r="K35" s="88"/>
      <c r="L35" s="88"/>
      <c r="M35" s="88"/>
      <c r="N35" s="71"/>
      <c r="O35" s="71"/>
      <c r="Q35" s="30"/>
      <c r="R35" s="30"/>
      <c r="S35" s="30"/>
      <c r="T35" s="30"/>
      <c r="U35" s="30"/>
      <c r="V35" s="30"/>
    </row>
    <row r="36" spans="3:21" ht="15">
      <c r="C36" s="89">
        <v>1</v>
      </c>
      <c r="D36" s="106" t="s">
        <v>90</v>
      </c>
      <c r="E36" s="106"/>
      <c r="F36" s="106"/>
      <c r="G36" s="106"/>
      <c r="H36" s="108"/>
      <c r="I36" s="109"/>
      <c r="J36" s="88"/>
      <c r="K36" s="88"/>
      <c r="L36" s="88"/>
      <c r="M36" s="88"/>
      <c r="N36" s="71"/>
      <c r="O36" s="71"/>
      <c r="S36" s="30"/>
      <c r="T36" s="30"/>
      <c r="U36" s="30"/>
    </row>
    <row r="37" spans="3:21" ht="15">
      <c r="C37" s="107" t="s">
        <v>95</v>
      </c>
      <c r="D37" s="106" t="s">
        <v>91</v>
      </c>
      <c r="E37" s="106"/>
      <c r="F37" s="106"/>
      <c r="G37" s="106"/>
      <c r="H37" s="90" t="s">
        <v>98</v>
      </c>
      <c r="I37" s="90" t="s">
        <v>99</v>
      </c>
      <c r="J37" s="88"/>
      <c r="K37" s="88"/>
      <c r="L37" s="88"/>
      <c r="M37" s="88"/>
      <c r="N37" s="71"/>
      <c r="O37" s="71"/>
      <c r="S37" s="30"/>
      <c r="T37" s="30"/>
      <c r="U37" s="30"/>
    </row>
    <row r="38" spans="3:21" ht="15">
      <c r="C38" s="107"/>
      <c r="D38" s="106"/>
      <c r="E38" s="106"/>
      <c r="F38" s="106"/>
      <c r="G38" s="106"/>
      <c r="H38" s="85"/>
      <c r="I38" s="85"/>
      <c r="J38" s="88"/>
      <c r="K38" s="88"/>
      <c r="L38" s="88"/>
      <c r="M38" s="88"/>
      <c r="N38" s="71"/>
      <c r="O38" s="71"/>
      <c r="R38" s="44"/>
      <c r="S38" s="36"/>
      <c r="T38" s="36"/>
      <c r="U38" s="36"/>
    </row>
    <row r="39" spans="3:21" ht="15">
      <c r="C39" s="89" t="s">
        <v>96</v>
      </c>
      <c r="D39" s="106" t="s">
        <v>92</v>
      </c>
      <c r="E39" s="106"/>
      <c r="F39" s="106"/>
      <c r="G39" s="106"/>
      <c r="H39" s="85"/>
      <c r="I39" s="85"/>
      <c r="J39" s="88"/>
      <c r="K39" s="88"/>
      <c r="L39" s="88"/>
      <c r="M39" s="88"/>
      <c r="N39" s="71"/>
      <c r="O39" s="71"/>
      <c r="R39" s="44"/>
      <c r="S39" s="37" t="s">
        <v>37</v>
      </c>
      <c r="T39" s="37">
        <f>U32</f>
        <v>0</v>
      </c>
      <c r="U39" s="36"/>
    </row>
    <row r="40" spans="3:21" ht="15">
      <c r="C40" s="89">
        <v>2</v>
      </c>
      <c r="D40" s="106" t="s">
        <v>93</v>
      </c>
      <c r="E40" s="106"/>
      <c r="F40" s="106"/>
      <c r="G40" s="106"/>
      <c r="H40" s="108"/>
      <c r="I40" s="109"/>
      <c r="J40" s="88"/>
      <c r="K40" s="88"/>
      <c r="L40" s="88"/>
      <c r="M40" s="88"/>
      <c r="N40" s="71"/>
      <c r="O40" s="71"/>
      <c r="R40" s="44"/>
      <c r="S40" s="45" t="s">
        <v>38</v>
      </c>
      <c r="T40" s="37">
        <f>U32</f>
        <v>0</v>
      </c>
      <c r="U40" s="36"/>
    </row>
    <row r="41" spans="3:21" ht="15">
      <c r="C41" s="89">
        <v>3</v>
      </c>
      <c r="D41" s="106" t="s">
        <v>94</v>
      </c>
      <c r="E41" s="106"/>
      <c r="F41" s="106"/>
      <c r="G41" s="106"/>
      <c r="H41" s="108"/>
      <c r="I41" s="109"/>
      <c r="J41" s="88"/>
      <c r="K41" s="88"/>
      <c r="L41" s="88"/>
      <c r="M41" s="88"/>
      <c r="N41" s="71"/>
      <c r="O41" s="71"/>
      <c r="R41" s="44"/>
      <c r="S41" s="44"/>
      <c r="T41" s="44"/>
      <c r="U41" s="44"/>
    </row>
    <row r="42" spans="3:15" ht="15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71"/>
      <c r="O42" s="71"/>
    </row>
    <row r="43" spans="3:15" ht="15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71">
        <f aca="true" t="shared" si="0" ref="N43:N49">IF(M44=suma1,IF(M44&gt;0,"wybierz z listy",""),"")</f>
      </c>
      <c r="O43" s="71"/>
    </row>
    <row r="44" spans="3:15" ht="15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71">
        <f t="shared" si="0"/>
      </c>
      <c r="O44" s="31"/>
    </row>
    <row r="45" spans="3:15" ht="1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>
        <f t="shared" si="0"/>
      </c>
      <c r="O45" s="31"/>
    </row>
    <row r="46" spans="3:15" ht="15"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71">
        <f t="shared" si="0"/>
      </c>
      <c r="O46" s="31"/>
    </row>
    <row r="47" spans="3:15" ht="15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71">
        <f t="shared" si="0"/>
      </c>
      <c r="O47" s="31"/>
    </row>
    <row r="48" spans="3:15" ht="15"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71">
        <f t="shared" si="0"/>
      </c>
      <c r="O48" s="31"/>
    </row>
    <row r="49" spans="3:15" ht="15"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71">
        <f t="shared" si="0"/>
      </c>
      <c r="O49" s="31"/>
    </row>
    <row r="50" spans="3:13" ht="15"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</sheetData>
  <sheetProtection insertRows="0" deleteRows="0"/>
  <mergeCells count="29">
    <mergeCell ref="C2:O2"/>
    <mergeCell ref="C17:H17"/>
    <mergeCell ref="C18:M18"/>
    <mergeCell ref="C6:O6"/>
    <mergeCell ref="C19:M19"/>
    <mergeCell ref="G5:H5"/>
    <mergeCell ref="C4:O4"/>
    <mergeCell ref="I5:O5"/>
    <mergeCell ref="C32:M32"/>
    <mergeCell ref="C22:M22"/>
    <mergeCell ref="C28:H28"/>
    <mergeCell ref="C25:M25"/>
    <mergeCell ref="D39:G39"/>
    <mergeCell ref="D37:G38"/>
    <mergeCell ref="D36:G36"/>
    <mergeCell ref="D41:G41"/>
    <mergeCell ref="C37:C38"/>
    <mergeCell ref="C35:I35"/>
    <mergeCell ref="H36:I36"/>
    <mergeCell ref="H40:I40"/>
    <mergeCell ref="H41:I41"/>
    <mergeCell ref="D40:G40"/>
    <mergeCell ref="C3:O3"/>
    <mergeCell ref="C29:H29"/>
    <mergeCell ref="C5:E5"/>
    <mergeCell ref="C8:M8"/>
    <mergeCell ref="C14:I14"/>
    <mergeCell ref="C7:D7"/>
    <mergeCell ref="C11:M11"/>
  </mergeCells>
  <conditionalFormatting sqref="N9:O12 N14:O17 N27:O27">
    <cfRule type="expression" priority="31" dxfId="6">
      <formula>$M9&gt;0</formula>
    </cfRule>
  </conditionalFormatting>
  <conditionalFormatting sqref="N9:O12 N14:O17 N27:O27">
    <cfRule type="expression" priority="29" dxfId="7">
      <formula>$M9=0</formula>
    </cfRule>
  </conditionalFormatting>
  <conditionalFormatting sqref="N13:O13">
    <cfRule type="expression" priority="6" dxfId="6">
      <formula>$M13&gt;0</formula>
    </cfRule>
  </conditionalFormatting>
  <conditionalFormatting sqref="N13:O13">
    <cfRule type="expression" priority="5" dxfId="7">
      <formula>$M13=0</formula>
    </cfRule>
  </conditionalFormatting>
  <conditionalFormatting sqref="N18:O26">
    <cfRule type="expression" priority="2" dxfId="6">
      <formula>$M18&gt;0</formula>
    </cfRule>
  </conditionalFormatting>
  <conditionalFormatting sqref="N18:O26">
    <cfRule type="expression" priority="1" dxfId="7">
      <formula>$M18=0</formula>
    </cfRule>
  </conditionalFormatting>
  <dataValidations count="1">
    <dataValidation type="list" allowBlank="1" showInputMessage="1" showErrorMessage="1" sqref="N9:N27">
      <formula1>$S$31:$S$34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showGridLines="0" view="pageBreakPreview" zoomScale="115" zoomScaleSheetLayoutView="115" zoomScalePageLayoutView="0" workbookViewId="0" topLeftCell="A1">
      <selection activeCell="I14" sqref="I14"/>
    </sheetView>
  </sheetViews>
  <sheetFormatPr defaultColWidth="9.140625" defaultRowHeight="15"/>
  <cols>
    <col min="1" max="1" width="1.28515625" style="53" customWidth="1"/>
    <col min="2" max="2" width="2.8515625" style="30" customWidth="1"/>
    <col min="3" max="3" width="33.8515625" style="30" customWidth="1"/>
    <col min="4" max="4" width="12.8515625" style="30" customWidth="1"/>
    <col min="5" max="5" width="12.28125" style="30" customWidth="1"/>
    <col min="6" max="6" width="13.00390625" style="30" customWidth="1"/>
    <col min="7" max="7" width="11.28125" style="30" customWidth="1"/>
    <col min="8" max="8" width="11.00390625" style="30" customWidth="1"/>
    <col min="9" max="9" width="11.421875" style="30" customWidth="1"/>
    <col min="10" max="10" width="13.140625" style="30" customWidth="1"/>
    <col min="11" max="11" width="14.57421875" style="30" customWidth="1"/>
    <col min="12" max="12" width="1.421875" style="30" customWidth="1"/>
    <col min="13" max="16384" width="9.140625" style="30" customWidth="1"/>
  </cols>
  <sheetData>
    <row r="1" ht="2.25" customHeight="1"/>
    <row r="2" ht="17.25" customHeight="1">
      <c r="C2" s="32"/>
    </row>
    <row r="3" spans="3:11" ht="16.5" customHeight="1">
      <c r="C3" s="129" t="s">
        <v>86</v>
      </c>
      <c r="D3" s="129"/>
      <c r="E3" s="129"/>
      <c r="F3" s="129"/>
      <c r="G3" s="129"/>
      <c r="H3" s="129"/>
      <c r="I3" s="129"/>
      <c r="J3" s="129"/>
      <c r="K3" s="129"/>
    </row>
    <row r="4" spans="3:12" ht="12.75">
      <c r="C4" s="140" t="s">
        <v>8</v>
      </c>
      <c r="D4" s="140" t="s">
        <v>0</v>
      </c>
      <c r="E4" s="143" t="s">
        <v>1</v>
      </c>
      <c r="F4" s="143"/>
      <c r="G4" s="143"/>
      <c r="H4" s="143" t="s">
        <v>2</v>
      </c>
      <c r="I4" s="143"/>
      <c r="J4" s="143" t="s">
        <v>3</v>
      </c>
      <c r="K4" s="143"/>
      <c r="L4" s="2"/>
    </row>
    <row r="5" spans="3:12" ht="12.75">
      <c r="C5" s="141"/>
      <c r="D5" s="149"/>
      <c r="E5" s="143"/>
      <c r="F5" s="143"/>
      <c r="G5" s="143"/>
      <c r="H5" s="143"/>
      <c r="I5" s="143"/>
      <c r="J5" s="143"/>
      <c r="K5" s="143"/>
      <c r="L5" s="2"/>
    </row>
    <row r="6" spans="3:12" ht="51">
      <c r="C6" s="142"/>
      <c r="D6" s="150"/>
      <c r="E6" s="48" t="s">
        <v>4</v>
      </c>
      <c r="F6" s="48" t="s">
        <v>5</v>
      </c>
      <c r="G6" s="48" t="s">
        <v>6</v>
      </c>
      <c r="H6" s="48" t="s">
        <v>7</v>
      </c>
      <c r="I6" s="48" t="s">
        <v>6</v>
      </c>
      <c r="J6" s="48" t="s">
        <v>7</v>
      </c>
      <c r="K6" s="48" t="s">
        <v>6</v>
      </c>
      <c r="L6" s="2"/>
    </row>
    <row r="7" spans="1:13" s="34" customFormat="1" ht="12.75">
      <c r="A7" s="54"/>
      <c r="C7" s="13"/>
      <c r="D7" s="13"/>
      <c r="E7" s="13"/>
      <c r="F7" s="13"/>
      <c r="G7" s="13"/>
      <c r="H7" s="13"/>
      <c r="I7" s="13"/>
      <c r="J7" s="13"/>
      <c r="K7" s="13"/>
      <c r="L7" s="16"/>
      <c r="M7" s="33"/>
    </row>
    <row r="8" spans="1:13" s="34" customFormat="1" ht="12.75">
      <c r="A8" s="54"/>
      <c r="C8" s="13"/>
      <c r="D8" s="13"/>
      <c r="E8" s="13"/>
      <c r="F8" s="13"/>
      <c r="G8" s="13"/>
      <c r="H8" s="13"/>
      <c r="I8" s="13"/>
      <c r="J8" s="13"/>
      <c r="K8" s="13"/>
      <c r="L8" s="16"/>
      <c r="M8" s="33"/>
    </row>
    <row r="9" spans="1:13" s="34" customFormat="1" ht="12.75">
      <c r="A9" s="54"/>
      <c r="C9" s="13"/>
      <c r="D9" s="13"/>
      <c r="E9" s="13"/>
      <c r="F9" s="15"/>
      <c r="G9" s="13"/>
      <c r="H9" s="13"/>
      <c r="I9" s="13"/>
      <c r="J9" s="13"/>
      <c r="K9" s="13"/>
      <c r="L9" s="18"/>
      <c r="M9" s="33"/>
    </row>
    <row r="10" spans="1:13" s="34" customFormat="1" ht="12.75">
      <c r="A10" s="54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3"/>
    </row>
    <row r="11" spans="1:13" s="34" customFormat="1" ht="12.75">
      <c r="A11" s="54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3"/>
    </row>
    <row r="12" spans="1:13" s="34" customFormat="1" ht="12.75">
      <c r="A12" s="54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3"/>
    </row>
    <row r="13" spans="1:13" s="34" customFormat="1" ht="12.75">
      <c r="A13" s="54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3"/>
    </row>
    <row r="14" spans="1:13" s="34" customFormat="1" ht="12.75">
      <c r="A14" s="54"/>
      <c r="C14" s="144" t="s">
        <v>59</v>
      </c>
      <c r="D14" s="145"/>
      <c r="E14" s="51"/>
      <c r="F14" s="52"/>
      <c r="G14" s="57">
        <f>SUM(G7:G13)</f>
        <v>0</v>
      </c>
      <c r="H14" s="52"/>
      <c r="I14" s="57">
        <f>SUM(I7:I13)</f>
        <v>0</v>
      </c>
      <c r="J14" s="52"/>
      <c r="K14" s="57">
        <f>SUM(K7:K13)</f>
        <v>0</v>
      </c>
      <c r="L14" s="18"/>
      <c r="M14" s="33"/>
    </row>
    <row r="15" spans="1:13" s="34" customFormat="1" ht="12.75">
      <c r="A15" s="54"/>
      <c r="C15" s="144" t="s">
        <v>60</v>
      </c>
      <c r="D15" s="145"/>
      <c r="E15" s="146" t="str">
        <f>TEXT('NPV + wsk_rent'!D6,0)&amp;" = A"</f>
        <v>0 = A</v>
      </c>
      <c r="F15" s="147"/>
      <c r="G15" s="148"/>
      <c r="H15" s="146" t="str">
        <f>TEXT('NPV + wsk_rent'!E6,0)&amp;" = B"</f>
        <v>0 = B</v>
      </c>
      <c r="I15" s="148"/>
      <c r="J15" s="146" t="str">
        <f>TEXT('NPV + wsk_rent'!F6,0)&amp;" = C"</f>
        <v>0 = C</v>
      </c>
      <c r="K15" s="148"/>
      <c r="L15" s="18"/>
      <c r="M15" s="33"/>
    </row>
    <row r="16" spans="1:13" s="34" customFormat="1" ht="12.75">
      <c r="A16" s="54"/>
      <c r="C16" s="144" t="s">
        <v>61</v>
      </c>
      <c r="D16" s="145"/>
      <c r="E16" s="146">
        <f>SUM('NPV + wsk_rent'!D6:F6)</f>
        <v>0</v>
      </c>
      <c r="F16" s="147"/>
      <c r="G16" s="147"/>
      <c r="H16" s="147"/>
      <c r="I16" s="147"/>
      <c r="J16" s="147"/>
      <c r="K16" s="148"/>
      <c r="L16" s="18"/>
      <c r="M16" s="33"/>
    </row>
    <row r="17" ht="12.75">
      <c r="M17" s="35"/>
    </row>
    <row r="18" spans="3:11" ht="51.75" customHeight="1">
      <c r="C18" s="130" t="s">
        <v>34</v>
      </c>
      <c r="D18" s="130"/>
      <c r="E18" s="130"/>
      <c r="F18" s="130"/>
      <c r="G18" s="130"/>
      <c r="H18" s="130"/>
      <c r="I18" s="130"/>
      <c r="J18" s="130"/>
      <c r="K18" s="130"/>
    </row>
    <row r="19" spans="3:11" ht="12.75">
      <c r="C19" s="131"/>
      <c r="D19" s="132"/>
      <c r="E19" s="132"/>
      <c r="F19" s="132"/>
      <c r="G19" s="132"/>
      <c r="H19" s="132"/>
      <c r="I19" s="132"/>
      <c r="J19" s="132"/>
      <c r="K19" s="133"/>
    </row>
    <row r="20" spans="3:11" ht="25.5" customHeight="1">
      <c r="C20" s="134"/>
      <c r="D20" s="135"/>
      <c r="E20" s="135"/>
      <c r="F20" s="135"/>
      <c r="G20" s="135"/>
      <c r="H20" s="135"/>
      <c r="I20" s="135"/>
      <c r="J20" s="135"/>
      <c r="K20" s="136"/>
    </row>
    <row r="21" spans="3:11" ht="12.75">
      <c r="C21" s="134"/>
      <c r="D21" s="135"/>
      <c r="E21" s="135"/>
      <c r="F21" s="135"/>
      <c r="G21" s="135"/>
      <c r="H21" s="135"/>
      <c r="I21" s="135"/>
      <c r="J21" s="135"/>
      <c r="K21" s="136"/>
    </row>
    <row r="22" spans="3:11" ht="12.75">
      <c r="C22" s="134"/>
      <c r="D22" s="135"/>
      <c r="E22" s="135"/>
      <c r="F22" s="135"/>
      <c r="G22" s="135"/>
      <c r="H22" s="135"/>
      <c r="I22" s="135"/>
      <c r="J22" s="135"/>
      <c r="K22" s="136"/>
    </row>
    <row r="23" spans="3:11" ht="12.75">
      <c r="C23" s="134"/>
      <c r="D23" s="135"/>
      <c r="E23" s="135"/>
      <c r="F23" s="135"/>
      <c r="G23" s="135"/>
      <c r="H23" s="135"/>
      <c r="I23" s="135"/>
      <c r="J23" s="135"/>
      <c r="K23" s="136"/>
    </row>
    <row r="24" spans="3:11" ht="12.75">
      <c r="C24" s="134"/>
      <c r="D24" s="135"/>
      <c r="E24" s="135"/>
      <c r="F24" s="135"/>
      <c r="G24" s="135"/>
      <c r="H24" s="135"/>
      <c r="I24" s="135"/>
      <c r="J24" s="135"/>
      <c r="K24" s="136"/>
    </row>
    <row r="25" spans="3:11" ht="12.75">
      <c r="C25" s="134"/>
      <c r="D25" s="135"/>
      <c r="E25" s="135"/>
      <c r="F25" s="135"/>
      <c r="G25" s="135"/>
      <c r="H25" s="135"/>
      <c r="I25" s="135"/>
      <c r="J25" s="135"/>
      <c r="K25" s="136"/>
    </row>
    <row r="26" spans="3:11" ht="12.75">
      <c r="C26" s="134"/>
      <c r="D26" s="135"/>
      <c r="E26" s="135"/>
      <c r="F26" s="135"/>
      <c r="G26" s="135"/>
      <c r="H26" s="135"/>
      <c r="I26" s="135"/>
      <c r="J26" s="135"/>
      <c r="K26" s="136"/>
    </row>
    <row r="27" spans="3:11" ht="12.75">
      <c r="C27" s="134"/>
      <c r="D27" s="135"/>
      <c r="E27" s="135"/>
      <c r="F27" s="135"/>
      <c r="G27" s="135"/>
      <c r="H27" s="135"/>
      <c r="I27" s="135"/>
      <c r="J27" s="135"/>
      <c r="K27" s="136"/>
    </row>
    <row r="28" spans="3:11" ht="12.75">
      <c r="C28" s="137"/>
      <c r="D28" s="138"/>
      <c r="E28" s="138"/>
      <c r="F28" s="138"/>
      <c r="G28" s="138"/>
      <c r="H28" s="138"/>
      <c r="I28" s="138"/>
      <c r="J28" s="138"/>
      <c r="K28" s="139"/>
    </row>
  </sheetData>
  <sheetProtection insertRows="0" deleteRows="0"/>
  <mergeCells count="15">
    <mergeCell ref="E15:G15"/>
    <mergeCell ref="H15:I15"/>
    <mergeCell ref="J15:K15"/>
    <mergeCell ref="E16:K16"/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M47"/>
  <sheetViews>
    <sheetView showGridLines="0" view="pageBreakPreview" zoomScale="115" zoomScaleSheetLayoutView="115" zoomScalePageLayoutView="0" workbookViewId="0" topLeftCell="A1">
      <selection activeCell="B34" sqref="B34:F47"/>
    </sheetView>
  </sheetViews>
  <sheetFormatPr defaultColWidth="9.140625" defaultRowHeight="15"/>
  <cols>
    <col min="1" max="1" width="1.421875" style="34" customWidth="1"/>
    <col min="2" max="2" width="46.8515625" style="34" customWidth="1"/>
    <col min="3" max="6" width="9.140625" style="34" customWidth="1"/>
    <col min="7" max="7" width="1.57421875" style="34" customWidth="1"/>
    <col min="8" max="8" width="9.140625" style="34" customWidth="1"/>
    <col min="9" max="9" width="31.00390625" style="34" bestFit="1" customWidth="1"/>
    <col min="10" max="16384" width="9.140625" style="34" customWidth="1"/>
  </cols>
  <sheetData>
    <row r="1" ht="6" customHeight="1"/>
    <row r="2" spans="2:6" ht="16.5" customHeight="1">
      <c r="B2" s="155" t="s">
        <v>84</v>
      </c>
      <c r="C2" s="155"/>
      <c r="D2" s="155"/>
      <c r="E2" s="155"/>
      <c r="F2" s="155"/>
    </row>
    <row r="3" spans="2:6" ht="34.5" customHeight="1">
      <c r="B3" s="152" t="s">
        <v>9</v>
      </c>
      <c r="C3" s="152"/>
      <c r="D3" s="152"/>
      <c r="E3" s="152"/>
      <c r="F3" s="152"/>
    </row>
    <row r="4" spans="2:6" ht="12.75">
      <c r="B4" s="23" t="s">
        <v>10</v>
      </c>
      <c r="C4" s="26" t="s">
        <v>11</v>
      </c>
      <c r="D4" s="26" t="s">
        <v>12</v>
      </c>
      <c r="E4" s="26" t="s">
        <v>13</v>
      </c>
      <c r="F4" s="26" t="s">
        <v>3</v>
      </c>
    </row>
    <row r="5" spans="2:6" ht="12.75">
      <c r="B5" s="24" t="s">
        <v>41</v>
      </c>
      <c r="C5" s="27"/>
      <c r="D5" s="27"/>
      <c r="E5" s="27"/>
      <c r="F5" s="27"/>
    </row>
    <row r="6" spans="2:6" ht="25.5">
      <c r="B6" s="25" t="s">
        <v>42</v>
      </c>
      <c r="C6" s="12">
        <v>0</v>
      </c>
      <c r="D6" s="28">
        <f ca="1">SUMPRODUCT('PROGNOZA CEN I SPRZEDAŻ.'!E7:OFFSET(uzasadnienie,-4,2),'PROGNOZA CEN I SPRZEDAŻ.'!G7:OFFSET(uzasadnienie,-4,4))</f>
        <v>0</v>
      </c>
      <c r="E6" s="28">
        <f ca="1">SUMPRODUCT('PROGNOZA CEN I SPRZEDAŻ.'!H7:OFFSET(uzasadnienie,-4,5),'PROGNOZA CEN I SPRZEDAŻ.'!I7:OFFSET(uzasadnienie,-4,6))</f>
        <v>0</v>
      </c>
      <c r="F6" s="28">
        <f ca="1">SUMPRODUCT('PROGNOZA CEN I SPRZEDAŻ.'!J7:OFFSET(uzasadnienie,-4,7),'PROGNOZA CEN I SPRZEDAŻ.'!K7:OFFSET(uzasadnienie,-4,8))</f>
        <v>0</v>
      </c>
    </row>
    <row r="7" spans="2:6" ht="12.75">
      <c r="B7" s="23" t="s">
        <v>43</v>
      </c>
      <c r="C7" s="27"/>
      <c r="D7" s="27"/>
      <c r="E7" s="27"/>
      <c r="F7" s="27"/>
    </row>
    <row r="8" spans="2:6" ht="12.75">
      <c r="B8" s="13"/>
      <c r="C8" s="12"/>
      <c r="D8" s="12"/>
      <c r="E8" s="12"/>
      <c r="F8" s="12"/>
    </row>
    <row r="9" spans="2:6" ht="12.75">
      <c r="B9" s="13"/>
      <c r="C9" s="12"/>
      <c r="D9" s="12"/>
      <c r="E9" s="12"/>
      <c r="F9" s="12"/>
    </row>
    <row r="10" spans="2:6" ht="12.75">
      <c r="B10" s="29" t="s">
        <v>14</v>
      </c>
      <c r="C10" s="28">
        <f>C6+C8+C9</f>
        <v>0</v>
      </c>
      <c r="D10" s="28">
        <f>D6+D8+D9</f>
        <v>0</v>
      </c>
      <c r="E10" s="28">
        <f>E6+E8+E9</f>
        <v>0</v>
      </c>
      <c r="F10" s="28">
        <f>F6+F8+F9</f>
        <v>0</v>
      </c>
    </row>
    <row r="11" spans="2:6" ht="12.75">
      <c r="B11" s="29" t="s">
        <v>44</v>
      </c>
      <c r="C11" s="27"/>
      <c r="D11" s="27"/>
      <c r="E11" s="27"/>
      <c r="F11" s="27"/>
    </row>
    <row r="12" spans="2:6" ht="12.75">
      <c r="B12" s="25" t="s">
        <v>45</v>
      </c>
      <c r="C12" s="12"/>
      <c r="D12" s="12"/>
      <c r="E12" s="12"/>
      <c r="F12" s="12"/>
    </row>
    <row r="13" spans="2:6" ht="25.5">
      <c r="B13" s="25" t="s">
        <v>46</v>
      </c>
      <c r="C13" s="12"/>
      <c r="D13" s="12"/>
      <c r="E13" s="12"/>
      <c r="F13" s="12"/>
    </row>
    <row r="14" spans="2:6" ht="12.75">
      <c r="B14" s="25" t="s">
        <v>47</v>
      </c>
      <c r="C14" s="12"/>
      <c r="D14" s="12"/>
      <c r="E14" s="12"/>
      <c r="F14" s="12"/>
    </row>
    <row r="15" spans="2:6" ht="12.75">
      <c r="B15" s="25" t="s">
        <v>48</v>
      </c>
      <c r="C15" s="12"/>
      <c r="D15" s="12"/>
      <c r="E15" s="12"/>
      <c r="F15" s="12"/>
    </row>
    <row r="16" spans="2:6" ht="12.75">
      <c r="B16" s="25" t="s">
        <v>49</v>
      </c>
      <c r="C16" s="12"/>
      <c r="D16" s="12"/>
      <c r="E16" s="12"/>
      <c r="F16" s="12"/>
    </row>
    <row r="17" spans="2:6" ht="12.75">
      <c r="B17" s="25" t="s">
        <v>50</v>
      </c>
      <c r="C17" s="12"/>
      <c r="D17" s="12"/>
      <c r="E17" s="12"/>
      <c r="F17" s="12"/>
    </row>
    <row r="18" spans="2:13" ht="12.75">
      <c r="B18" s="25" t="s">
        <v>51</v>
      </c>
      <c r="C18" s="12"/>
      <c r="D18" s="12"/>
      <c r="E18" s="12"/>
      <c r="F18" s="12"/>
      <c r="I18" s="154" t="s">
        <v>62</v>
      </c>
      <c r="J18" s="154"/>
      <c r="K18" s="154"/>
      <c r="L18" s="154"/>
      <c r="M18" s="154"/>
    </row>
    <row r="19" spans="2:13" ht="12.75">
      <c r="B19" s="25" t="s">
        <v>52</v>
      </c>
      <c r="C19" s="27"/>
      <c r="D19" s="27"/>
      <c r="E19" s="27"/>
      <c r="F19" s="27"/>
      <c r="I19" s="37"/>
      <c r="J19" s="26" t="s">
        <v>11</v>
      </c>
      <c r="K19" s="26" t="s">
        <v>12</v>
      </c>
      <c r="L19" s="26" t="s">
        <v>13</v>
      </c>
      <c r="M19" s="26" t="s">
        <v>3</v>
      </c>
    </row>
    <row r="20" spans="2:13" ht="12.75">
      <c r="B20" s="42">
        <f>IF(AND(C20="",D20="",E20="",F20=""),"",I20)</f>
      </c>
      <c r="C20" s="14">
        <f>IF(J20=0,"",J20)</f>
      </c>
      <c r="D20" s="14">
        <f aca="true" t="shared" si="0" ref="D20:F21">IF(K20=0,"",K20)</f>
      </c>
      <c r="E20" s="14">
        <f t="shared" si="0"/>
      </c>
      <c r="F20" s="14">
        <f t="shared" si="0"/>
      </c>
      <c r="I20" s="37" t="s">
        <v>58</v>
      </c>
      <c r="J20" s="46">
        <v>0</v>
      </c>
      <c r="K20" s="46">
        <v>0</v>
      </c>
      <c r="L20" s="46">
        <v>0</v>
      </c>
      <c r="M20" s="46">
        <v>0</v>
      </c>
    </row>
    <row r="21" spans="2:13" ht="12.75">
      <c r="B21" s="43">
        <f>IF(AND(C21="",D21="",E21="",F21=""),"",I21)</f>
      </c>
      <c r="C21" s="14">
        <f>IF(J21=0,"",J21)</f>
      </c>
      <c r="D21" s="14">
        <f t="shared" si="0"/>
      </c>
      <c r="E21" s="14">
        <f t="shared" si="0"/>
      </c>
      <c r="F21" s="14">
        <f t="shared" si="0"/>
      </c>
      <c r="I21" s="37" t="s">
        <v>56</v>
      </c>
      <c r="J21" s="46">
        <v>0</v>
      </c>
      <c r="K21" s="46">
        <v>0</v>
      </c>
      <c r="L21" s="46">
        <v>0</v>
      </c>
      <c r="M21" s="46">
        <v>0</v>
      </c>
    </row>
    <row r="22" spans="2:7" ht="12.75">
      <c r="B22" s="38"/>
      <c r="C22" s="12"/>
      <c r="D22" s="47"/>
      <c r="E22" s="47"/>
      <c r="F22" s="47"/>
      <c r="G22" s="40"/>
    </row>
    <row r="23" spans="2:6" ht="12.75">
      <c r="B23" s="38"/>
      <c r="C23" s="12"/>
      <c r="D23" s="12"/>
      <c r="E23" s="12"/>
      <c r="F23" s="12"/>
    </row>
    <row r="24" spans="2:6" ht="12.75">
      <c r="B24" s="38"/>
      <c r="C24" s="12"/>
      <c r="D24" s="12"/>
      <c r="E24" s="12"/>
      <c r="F24" s="12"/>
    </row>
    <row r="25" spans="2:6" ht="12.75">
      <c r="B25" s="38"/>
      <c r="C25" s="38"/>
      <c r="D25" s="38"/>
      <c r="E25" s="38"/>
      <c r="F25" s="38"/>
    </row>
    <row r="26" spans="2:6" ht="12.75">
      <c r="B26" s="13"/>
      <c r="C26" s="12"/>
      <c r="D26" s="12"/>
      <c r="E26" s="12"/>
      <c r="F26" s="12"/>
    </row>
    <row r="27" spans="2:6" ht="12.75">
      <c r="B27" s="13"/>
      <c r="C27" s="12"/>
      <c r="D27" s="12"/>
      <c r="E27" s="12"/>
      <c r="F27" s="12"/>
    </row>
    <row r="28" spans="2:6" ht="12.75">
      <c r="B28" s="13"/>
      <c r="C28" s="12"/>
      <c r="D28" s="12"/>
      <c r="E28" s="12"/>
      <c r="F28" s="12"/>
    </row>
    <row r="29" spans="2:6" ht="12.75">
      <c r="B29" s="29" t="s">
        <v>15</v>
      </c>
      <c r="C29" s="28">
        <f>SUM(C12:C18)+SUM(C20:C28)</f>
        <v>0</v>
      </c>
      <c r="D29" s="28">
        <f>SUM(D12:D18)+SUM(D20:D28)</f>
        <v>0</v>
      </c>
      <c r="E29" s="28">
        <f>SUM(E12:E18)+SUM(E20:E28)</f>
        <v>0</v>
      </c>
      <c r="F29" s="28">
        <f>SUM(F12:F18)+SUM(F20:F28)</f>
        <v>0</v>
      </c>
    </row>
    <row r="30" spans="2:6" ht="12.75">
      <c r="B30" s="29" t="s">
        <v>53</v>
      </c>
      <c r="C30" s="28">
        <f>C10-C29</f>
        <v>0</v>
      </c>
      <c r="D30" s="28">
        <f>D10-D29</f>
        <v>0</v>
      </c>
      <c r="E30" s="28">
        <f>E10-E29</f>
        <v>0</v>
      </c>
      <c r="F30" s="28">
        <f>F10-F29</f>
        <v>0</v>
      </c>
    </row>
    <row r="31" spans="2:6" ht="12.75">
      <c r="B31" s="29" t="s">
        <v>54</v>
      </c>
      <c r="C31" s="12"/>
      <c r="D31" s="12"/>
      <c r="E31" s="12"/>
      <c r="F31" s="12"/>
    </row>
    <row r="32" spans="2:6" ht="12.75">
      <c r="B32" s="29" t="s">
        <v>55</v>
      </c>
      <c r="C32" s="28">
        <f>C30-C31</f>
        <v>0</v>
      </c>
      <c r="D32" s="28">
        <f>D30-D31</f>
        <v>0</v>
      </c>
      <c r="E32" s="28">
        <f>E30-E31</f>
        <v>0</v>
      </c>
      <c r="F32" s="28">
        <f>F30-F31</f>
        <v>0</v>
      </c>
    </row>
    <row r="33" spans="2:6" ht="12.75">
      <c r="B33" s="153" t="s">
        <v>16</v>
      </c>
      <c r="C33" s="153"/>
      <c r="D33" s="153"/>
      <c r="E33" s="153"/>
      <c r="F33" s="153"/>
    </row>
    <row r="34" spans="2:6" ht="12.75">
      <c r="B34" s="151"/>
      <c r="C34" s="151"/>
      <c r="D34" s="151"/>
      <c r="E34" s="151"/>
      <c r="F34" s="151"/>
    </row>
    <row r="35" spans="2:6" ht="12.75">
      <c r="B35" s="151"/>
      <c r="C35" s="151"/>
      <c r="D35" s="151"/>
      <c r="E35" s="151"/>
      <c r="F35" s="151"/>
    </row>
    <row r="36" spans="2:6" ht="12.75">
      <c r="B36" s="151"/>
      <c r="C36" s="151"/>
      <c r="D36" s="151"/>
      <c r="E36" s="151"/>
      <c r="F36" s="151"/>
    </row>
    <row r="37" spans="2:6" ht="12.75">
      <c r="B37" s="151"/>
      <c r="C37" s="151"/>
      <c r="D37" s="151"/>
      <c r="E37" s="151"/>
      <c r="F37" s="151"/>
    </row>
    <row r="38" spans="2:6" ht="12.75">
      <c r="B38" s="151"/>
      <c r="C38" s="151"/>
      <c r="D38" s="151"/>
      <c r="E38" s="151"/>
      <c r="F38" s="151"/>
    </row>
    <row r="39" spans="2:6" ht="12.75">
      <c r="B39" s="151"/>
      <c r="C39" s="151"/>
      <c r="D39" s="151"/>
      <c r="E39" s="151"/>
      <c r="F39" s="151"/>
    </row>
    <row r="40" spans="2:6" ht="12.75">
      <c r="B40" s="151"/>
      <c r="C40" s="151"/>
      <c r="D40" s="151"/>
      <c r="E40" s="151"/>
      <c r="F40" s="151"/>
    </row>
    <row r="41" spans="2:6" ht="12.75">
      <c r="B41" s="151"/>
      <c r="C41" s="151"/>
      <c r="D41" s="151"/>
      <c r="E41" s="151"/>
      <c r="F41" s="151"/>
    </row>
    <row r="42" spans="2:6" ht="12.75">
      <c r="B42" s="151"/>
      <c r="C42" s="151"/>
      <c r="D42" s="151"/>
      <c r="E42" s="151"/>
      <c r="F42" s="151"/>
    </row>
    <row r="43" spans="2:6" ht="12.75">
      <c r="B43" s="151"/>
      <c r="C43" s="151"/>
      <c r="D43" s="151"/>
      <c r="E43" s="151"/>
      <c r="F43" s="151"/>
    </row>
    <row r="44" spans="2:6" ht="12.75">
      <c r="B44" s="151"/>
      <c r="C44" s="151"/>
      <c r="D44" s="151"/>
      <c r="E44" s="151"/>
      <c r="F44" s="151"/>
    </row>
    <row r="45" spans="2:6" ht="12.75">
      <c r="B45" s="151"/>
      <c r="C45" s="151"/>
      <c r="D45" s="151"/>
      <c r="E45" s="151"/>
      <c r="F45" s="151"/>
    </row>
    <row r="46" spans="2:6" ht="12.75">
      <c r="B46" s="151"/>
      <c r="C46" s="151"/>
      <c r="D46" s="151"/>
      <c r="E46" s="151"/>
      <c r="F46" s="151"/>
    </row>
    <row r="47" spans="2:6" ht="12.75">
      <c r="B47" s="151"/>
      <c r="C47" s="151"/>
      <c r="D47" s="151"/>
      <c r="E47" s="151"/>
      <c r="F47" s="151"/>
    </row>
    <row r="48" ht="8.25" customHeight="1"/>
  </sheetData>
  <sheetProtection/>
  <mergeCells count="5">
    <mergeCell ref="B34:F47"/>
    <mergeCell ref="B3:F3"/>
    <mergeCell ref="B33:F33"/>
    <mergeCell ref="I18:M18"/>
    <mergeCell ref="B2:F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:F2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8"/>
  <sheetViews>
    <sheetView showGridLines="0" view="pageBreakPreview" zoomScaleSheetLayoutView="100" zoomScalePageLayoutView="0" workbookViewId="0" topLeftCell="A1">
      <selection activeCell="J27" sqref="J27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156" t="s">
        <v>85</v>
      </c>
      <c r="C2" s="156"/>
      <c r="D2" s="156"/>
      <c r="E2" s="156"/>
      <c r="F2" s="156"/>
    </row>
    <row r="3" spans="2:6" ht="15">
      <c r="B3" s="157" t="s">
        <v>17</v>
      </c>
      <c r="C3" s="20" t="s">
        <v>18</v>
      </c>
      <c r="D3" s="157" t="s">
        <v>19</v>
      </c>
      <c r="E3" s="157" t="s">
        <v>20</v>
      </c>
      <c r="F3" s="157" t="s">
        <v>21</v>
      </c>
    </row>
    <row r="4" spans="2:6" ht="33.75" customHeight="1">
      <c r="B4" s="157"/>
      <c r="C4" s="20" t="s">
        <v>102</v>
      </c>
      <c r="D4" s="157"/>
      <c r="E4" s="157"/>
      <c r="F4" s="157"/>
    </row>
    <row r="5" spans="2:6" ht="15">
      <c r="B5" s="5" t="s">
        <v>22</v>
      </c>
      <c r="C5" s="21">
        <f>'XI.PLANOWANE KOSZTY'!T39</f>
        <v>0</v>
      </c>
      <c r="D5" s="21"/>
      <c r="E5" s="21"/>
      <c r="F5" s="21"/>
    </row>
    <row r="6" spans="2:6" ht="34.5" customHeight="1">
      <c r="B6" s="5" t="s">
        <v>23</v>
      </c>
      <c r="C6" s="21">
        <f>RZS!C6</f>
        <v>0</v>
      </c>
      <c r="D6" s="21">
        <f ca="1">SUMPRODUCT('PROGNOZA CEN I SPRZEDAŻ.'!E7:OFFSET(uzasadnienie,-4,2),'PROGNOZA CEN I SPRZEDAŻ.'!G7:OFFSET(uzasadnienie,-4,4))</f>
        <v>0</v>
      </c>
      <c r="E6" s="21">
        <f ca="1">SUMPRODUCT('PROGNOZA CEN I SPRZEDAŻ.'!H7:OFFSET(uzasadnienie,-4,5),'PROGNOZA CEN I SPRZEDAŻ.'!I7:OFFSET(uzasadnienie,-4,6))</f>
        <v>0</v>
      </c>
      <c r="F6" s="21">
        <f ca="1">SUMPRODUCT('PROGNOZA CEN I SPRZEDAŻ.'!J7:OFFSET(uzasadnienie,-4,7),'PROGNOZA CEN I SPRZEDAŻ.'!K7:OFFSET(uzasadnienie,-4,8))</f>
        <v>0</v>
      </c>
    </row>
    <row r="7" spans="2:6" ht="31.5" customHeight="1">
      <c r="B7" s="5" t="s">
        <v>24</v>
      </c>
      <c r="C7" s="21">
        <f>RZS!C29</f>
        <v>0</v>
      </c>
      <c r="D7" s="21">
        <f>RZS!D29</f>
        <v>0</v>
      </c>
      <c r="E7" s="21">
        <f>RZS!E29</f>
        <v>0</v>
      </c>
      <c r="F7" s="21">
        <f>RZS!F29</f>
        <v>0</v>
      </c>
    </row>
    <row r="8" spans="2:6" ht="15">
      <c r="B8" s="5" t="s">
        <v>25</v>
      </c>
      <c r="C8" s="21">
        <f>C6-C7</f>
        <v>0</v>
      </c>
      <c r="D8" s="22">
        <f>D6-D7</f>
        <v>0</v>
      </c>
      <c r="E8" s="22">
        <f>E6-E7</f>
        <v>0</v>
      </c>
      <c r="F8" s="22">
        <f>F6-F7</f>
        <v>0</v>
      </c>
    </row>
    <row r="9" spans="2:6" ht="22.5" customHeight="1">
      <c r="B9" s="6" t="s">
        <v>26</v>
      </c>
      <c r="C9" s="158">
        <f>RZS!C31</f>
        <v>0</v>
      </c>
      <c r="D9" s="158">
        <f>RZS!D31</f>
        <v>0</v>
      </c>
      <c r="E9" s="158">
        <f>RZS!E31</f>
        <v>0</v>
      </c>
      <c r="F9" s="158">
        <f>RZS!F31</f>
        <v>0</v>
      </c>
    </row>
    <row r="10" spans="2:6" ht="17.25" customHeight="1">
      <c r="B10" s="49"/>
      <c r="C10" s="158"/>
      <c r="D10" s="158"/>
      <c r="E10" s="158"/>
      <c r="F10" s="158"/>
    </row>
    <row r="11" spans="2:6" ht="15">
      <c r="B11" s="6" t="s">
        <v>27</v>
      </c>
      <c r="C11" s="21">
        <f>C8-C9</f>
        <v>0</v>
      </c>
      <c r="D11" s="39">
        <f>D8-D9</f>
        <v>0</v>
      </c>
      <c r="E11" s="39">
        <f>E8-E9</f>
        <v>0</v>
      </c>
      <c r="F11" s="39">
        <f>F8-F9</f>
        <v>0</v>
      </c>
    </row>
    <row r="12" spans="2:6" ht="15">
      <c r="B12" s="6" t="s">
        <v>28</v>
      </c>
      <c r="C12" s="7"/>
      <c r="D12" s="7"/>
      <c r="E12" s="7"/>
      <c r="F12" s="8">
        <f>'XI.PLANOWANE KOSZTY'!T40-SUM(RZS!J20:M20)</f>
        <v>0</v>
      </c>
    </row>
    <row r="13" spans="2:6" ht="15">
      <c r="B13" s="6" t="s">
        <v>29</v>
      </c>
      <c r="C13" s="21">
        <f>IF(RZS!C20="",0,RZS!C20)+IF(RZS!C21="",0,RZS!C21)</f>
        <v>0</v>
      </c>
      <c r="D13" s="22">
        <f>IF(RZS!D20="",0,RZS!D20)+IF(RZS!D21="",0,RZS!D21)</f>
        <v>0</v>
      </c>
      <c r="E13" s="22">
        <f>IF(RZS!E20="",0,RZS!E20)+IF(RZS!E21="",0,RZS!E21)</f>
        <v>0</v>
      </c>
      <c r="F13" s="39">
        <f>IF(RZS!F20="",0,RZS!F20)+IF(RZS!F21="",0,RZS!F21)</f>
        <v>0</v>
      </c>
    </row>
    <row r="14" spans="2:6" ht="15">
      <c r="B14" s="6" t="s">
        <v>30</v>
      </c>
      <c r="C14" s="21">
        <f>(-C5)+C11+C13</f>
        <v>0</v>
      </c>
      <c r="D14" s="21">
        <f>(-D5)+D11+D13</f>
        <v>0</v>
      </c>
      <c r="E14" s="21">
        <f>(-E5)+E11+E13</f>
        <v>0</v>
      </c>
      <c r="F14" s="21">
        <f>(-F5)+F11+F13+F12</f>
        <v>0</v>
      </c>
    </row>
    <row r="15" spans="2:7" ht="25.5">
      <c r="B15" s="6" t="s">
        <v>31</v>
      </c>
      <c r="C15" s="20">
        <f>1/(1+$G15)^0</f>
        <v>1</v>
      </c>
      <c r="D15" s="9">
        <f>ROUND(1/(1+$G15)^1,4)</f>
        <v>0.9721</v>
      </c>
      <c r="E15" s="9">
        <f>ROUND(1/(1+$G15)^2,4)</f>
        <v>0.945</v>
      </c>
      <c r="F15" s="9">
        <f>ROUND(1/(1+$G15)^3,4)</f>
        <v>0.9186</v>
      </c>
      <c r="G15" s="4">
        <v>0.0287</v>
      </c>
    </row>
    <row r="16" spans="2:6" ht="15">
      <c r="B16" s="10" t="s">
        <v>32</v>
      </c>
      <c r="C16" s="159">
        <f>SUMPRODUCT(C14:F14,C15:F15)</f>
        <v>0</v>
      </c>
      <c r="D16" s="159"/>
      <c r="E16" s="160"/>
      <c r="F16" s="160"/>
    </row>
    <row r="17" spans="2:6" ht="15">
      <c r="B17" s="30"/>
      <c r="C17" s="30"/>
      <c r="D17" s="30"/>
      <c r="E17" s="30"/>
      <c r="F17" s="30"/>
    </row>
    <row r="18" spans="2:6" ht="15">
      <c r="B18" s="30"/>
      <c r="C18" s="30"/>
      <c r="D18" s="30"/>
      <c r="E18" s="30"/>
      <c r="F18" s="30"/>
    </row>
    <row r="19" spans="2:6" ht="15">
      <c r="B19" s="156" t="s">
        <v>100</v>
      </c>
      <c r="C19" s="156"/>
      <c r="D19" s="30"/>
      <c r="E19" s="30"/>
      <c r="F19" s="30"/>
    </row>
    <row r="20" spans="2:7" ht="15">
      <c r="B20" s="161"/>
      <c r="C20" s="162" t="s">
        <v>33</v>
      </c>
      <c r="D20" s="162" t="s">
        <v>19</v>
      </c>
      <c r="E20" s="162" t="s">
        <v>20</v>
      </c>
      <c r="F20" s="162" t="s">
        <v>21</v>
      </c>
      <c r="G20" s="3"/>
    </row>
    <row r="21" spans="2:7" ht="15">
      <c r="B21" s="161"/>
      <c r="C21" s="162"/>
      <c r="D21" s="162"/>
      <c r="E21" s="162"/>
      <c r="F21" s="162"/>
      <c r="G21" s="3"/>
    </row>
    <row r="22" spans="2:7" ht="25.5">
      <c r="B22" s="1" t="s">
        <v>101</v>
      </c>
      <c r="C22" s="11">
        <f>IF(RZS!C6=0,"",RZS!C30/RZS!C6*100%)</f>
      </c>
      <c r="D22" s="11">
        <f>IF(RZS!D6=0,"",RZS!D30/RZS!D6*100%)</f>
      </c>
      <c r="E22" s="11">
        <f>IF(RZS!E6=0,"",RZS!E30/RZS!E6*100%)</f>
      </c>
      <c r="F22" s="11">
        <f>IF(RZS!F6=0,"",RZS!F30/RZS!F6*100%)</f>
      </c>
      <c r="G22" s="3"/>
    </row>
    <row r="23" spans="2:7" ht="15">
      <c r="B23" s="163"/>
      <c r="C23" s="164"/>
      <c r="D23" s="164"/>
      <c r="E23" s="164"/>
      <c r="F23" s="164"/>
      <c r="G23" s="3"/>
    </row>
    <row r="24" spans="2:7" ht="15">
      <c r="B24" s="163"/>
      <c r="C24" s="164"/>
      <c r="D24" s="164"/>
      <c r="E24" s="164"/>
      <c r="F24" s="164"/>
      <c r="G24" s="3"/>
    </row>
    <row r="25" spans="2:7" ht="15">
      <c r="B25" s="165" t="s">
        <v>105</v>
      </c>
      <c r="C25" s="165"/>
      <c r="D25" s="167" t="s">
        <v>106</v>
      </c>
      <c r="E25" s="166"/>
      <c r="F25" s="166"/>
      <c r="G25" s="3"/>
    </row>
    <row r="26" spans="2:7" ht="15">
      <c r="B26" s="165"/>
      <c r="C26" s="165"/>
      <c r="D26" s="166"/>
      <c r="E26" s="166"/>
      <c r="F26" s="166"/>
      <c r="G26" s="3"/>
    </row>
    <row r="27" spans="2:7" ht="15">
      <c r="B27" s="165"/>
      <c r="C27" s="165"/>
      <c r="D27" s="166"/>
      <c r="E27" s="166"/>
      <c r="F27" s="166"/>
      <c r="G27" s="3"/>
    </row>
    <row r="28" spans="2:7" ht="15">
      <c r="B28" s="163"/>
      <c r="C28" s="164"/>
      <c r="D28" s="164"/>
      <c r="E28" s="164"/>
      <c r="F28" s="164"/>
      <c r="G28" s="3"/>
    </row>
  </sheetData>
  <sheetProtection/>
  <mergeCells count="19">
    <mergeCell ref="B25:C27"/>
    <mergeCell ref="D25:F27"/>
    <mergeCell ref="C16:D16"/>
    <mergeCell ref="E16:F16"/>
    <mergeCell ref="B20:B21"/>
    <mergeCell ref="C20:C21"/>
    <mergeCell ref="D20:D21"/>
    <mergeCell ref="E20:E21"/>
    <mergeCell ref="F20:F21"/>
    <mergeCell ref="B2:F2"/>
    <mergeCell ref="B19:C19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Ewelina</cp:lastModifiedBy>
  <cp:lastPrinted>2020-10-01T11:08:28Z</cp:lastPrinted>
  <dcterms:created xsi:type="dcterms:W3CDTF">2017-01-11T14:22:24Z</dcterms:created>
  <dcterms:modified xsi:type="dcterms:W3CDTF">2020-10-13T11:38:05Z</dcterms:modified>
  <cp:category/>
  <cp:version/>
  <cp:contentType/>
  <cp:contentStatus/>
</cp:coreProperties>
</file>